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9465" tabRatio="886" activeTab="1"/>
  </bookViews>
  <sheets>
    <sheet name="فهرست " sheetId="1" r:id="rId1"/>
    <sheet name="الاجماليات" sheetId="2" r:id="rId2"/>
    <sheet name="رسم الاجماليات " sheetId="3" r:id="rId3"/>
    <sheet name="المجاميع السلعية" sheetId="4" r:id="rId4"/>
    <sheet name="الانشطة النفطية وغير" sheetId="5" r:id="rId5"/>
    <sheet name="رسم النفط_1 " sheetId="6" r:id="rId6"/>
    <sheet name="جاري" sheetId="7" r:id="rId7"/>
    <sheet name="اهمية نسبية جاري" sheetId="8" r:id="rId8"/>
    <sheet name="ثابت 2007" sheetId="9" r:id="rId9"/>
    <sheet name="اهمية نسبية ثابت2007" sheetId="10" r:id="rId10"/>
  </sheets>
  <definedNames>
    <definedName name="_xlnm.Print_Area" localSheetId="1">'الاجماليات'!$A$1:$G$14</definedName>
    <definedName name="_xlnm.Print_Area" localSheetId="4">'الانشطة النفطية وغير'!$A$1:$J$15</definedName>
    <definedName name="_xlnm.Print_Area" localSheetId="3">'المجاميع السلعية'!$A$1:$E$31</definedName>
    <definedName name="_xlnm.Print_Area" localSheetId="9">'اهمية نسبية ثابت2007'!$A$2:$K$23</definedName>
    <definedName name="_xlnm.Print_Area" localSheetId="7">'اهمية نسبية جاري'!$A$1:$K$21</definedName>
    <definedName name="_xlnm.Print_Area" localSheetId="8">'ثابت 2007'!$A$2:$K$25</definedName>
    <definedName name="_xlnm.Print_Area" localSheetId="6">'جاري'!$A$1:$K$23</definedName>
    <definedName name="_xlnm.Print_Area" localSheetId="2">'رسم الاجماليات '!$B$27:$F$78</definedName>
    <definedName name="_xlnm.Print_Area" localSheetId="5">'رسم النفط_1 '!$B$1:$J$52</definedName>
    <definedName name="_xlnm.Print_Area" localSheetId="0">'فهرست '!$A$1:$B$22</definedName>
    <definedName name="_xlnm.Print_Titles" localSheetId="0">'فهرست '!$1:$2</definedName>
  </definedNames>
  <calcPr calcMode="manual" fullCalcOnLoad="1"/>
</workbook>
</file>

<file path=xl/sharedStrings.xml><?xml version="1.0" encoding="utf-8"?>
<sst xmlns="http://schemas.openxmlformats.org/spreadsheetml/2006/main" count="393" uniqueCount="184">
  <si>
    <t>رمز التصنيف الدولي</t>
  </si>
  <si>
    <t>الفصل الاول</t>
  </si>
  <si>
    <t>الفصل الثاني</t>
  </si>
  <si>
    <t>الفصل الثالث</t>
  </si>
  <si>
    <t>Economic Activities</t>
  </si>
  <si>
    <t>ISIC code</t>
  </si>
  <si>
    <t>الزراعة والغابات والصيد وصيد الاسماك</t>
  </si>
  <si>
    <t xml:space="preserve">Agriculture, Forestry, Hunting &amp; Fishing  </t>
  </si>
  <si>
    <t>التعدين والمقالع</t>
  </si>
  <si>
    <t>Mining and Quarrying</t>
  </si>
  <si>
    <t>2-1</t>
  </si>
  <si>
    <t>النفط الخام</t>
  </si>
  <si>
    <t xml:space="preserve"> Crude oil</t>
  </si>
  <si>
    <t>2-2</t>
  </si>
  <si>
    <t>الانواع الأخرى من التعدين</t>
  </si>
  <si>
    <t xml:space="preserve"> Other types of mining</t>
  </si>
  <si>
    <t>الصناعة التحويلية</t>
  </si>
  <si>
    <t>Manufacturing Industry</t>
  </si>
  <si>
    <t>الكهرباء والماء</t>
  </si>
  <si>
    <t>Electricity and Water</t>
  </si>
  <si>
    <t>البناء والتشييد</t>
  </si>
  <si>
    <t>Building and construction</t>
  </si>
  <si>
    <t xml:space="preserve">Transport ,Communications and storage        </t>
  </si>
  <si>
    <t>تجارة الجملة والمفرد والفنادق وما شابه</t>
  </si>
  <si>
    <t>Wholesale, retail trade, hotels &amp; others</t>
  </si>
  <si>
    <t>المال والتأمين وخدمات العقارات</t>
  </si>
  <si>
    <t>Finance, Insurance, Real estate and Business services</t>
  </si>
  <si>
    <t>8-1</t>
  </si>
  <si>
    <t>البنوك والتأمين</t>
  </si>
  <si>
    <t>Banks and insurance</t>
  </si>
  <si>
    <t>8-2</t>
  </si>
  <si>
    <t xml:space="preserve">ملكية دور السكن </t>
  </si>
  <si>
    <t>Owenrship of dwellings</t>
  </si>
  <si>
    <t>Social and personal services</t>
  </si>
  <si>
    <t>9-1</t>
  </si>
  <si>
    <t>الحكومة العامة</t>
  </si>
  <si>
    <t>General Government</t>
  </si>
  <si>
    <t>9-2</t>
  </si>
  <si>
    <t>الخدمات الشخصية</t>
  </si>
  <si>
    <t xml:space="preserve"> Personal services</t>
  </si>
  <si>
    <t>المجموع حسب الأنشطة</t>
  </si>
  <si>
    <t>Total by activities</t>
  </si>
  <si>
    <t>ناقصا: رسم الخدمة المحتسب</t>
  </si>
  <si>
    <t>Imputed banks service charges</t>
  </si>
  <si>
    <t>الناتج المحلي الإجمالي</t>
  </si>
  <si>
    <t>Gross Domestic Product</t>
  </si>
  <si>
    <t>الفصل الرابع</t>
  </si>
  <si>
    <t>المجموع</t>
  </si>
  <si>
    <t>first quarter</t>
  </si>
  <si>
    <t>second quarter</t>
  </si>
  <si>
    <t>third quarter</t>
  </si>
  <si>
    <t>total</t>
  </si>
  <si>
    <t>fourth quarter</t>
  </si>
  <si>
    <t>Details</t>
  </si>
  <si>
    <t>GDP at current prices (Million ID)</t>
  </si>
  <si>
    <t>نشاط النفط الخام</t>
  </si>
  <si>
    <t>Crude oil</t>
  </si>
  <si>
    <t>Other Activities</t>
  </si>
  <si>
    <t>Total</t>
  </si>
  <si>
    <t xml:space="preserve">باقي الأنشطة </t>
  </si>
  <si>
    <t xml:space="preserve">            </t>
  </si>
  <si>
    <t>الفصول</t>
  </si>
  <si>
    <t>كمية النفط الخام المنتج (الف برميل)</t>
  </si>
  <si>
    <t>سعر البرميل (دولار)</t>
  </si>
  <si>
    <t>المعدل اليومي للتصدير (مليون برميل)</t>
  </si>
  <si>
    <t>Quarters</t>
  </si>
  <si>
    <t>QuartelyChange rate (%)</t>
  </si>
  <si>
    <t>Barrel Price (US$)</t>
  </si>
  <si>
    <t>Average Daily Export (000000 Barrels)</t>
  </si>
  <si>
    <t>المؤشرات</t>
  </si>
  <si>
    <t>Indicators</t>
  </si>
  <si>
    <t>الاهمية النسبية (%)</t>
  </si>
  <si>
    <t>Relative Share (%)</t>
  </si>
  <si>
    <t>Commodity activities</t>
  </si>
  <si>
    <t>Distribution activities</t>
  </si>
  <si>
    <t>Services activities</t>
  </si>
  <si>
    <t>التفاصـــــيل</t>
  </si>
  <si>
    <t>Crude Oil Production (000 Barrels)</t>
  </si>
  <si>
    <t>معدل التغير الفصلي (%)</t>
  </si>
  <si>
    <t>QuarterlyChange rate (%)</t>
  </si>
  <si>
    <t>المحتويات</t>
  </si>
  <si>
    <t>رقم الصفحة</t>
  </si>
  <si>
    <t>GDP at basic current prices (Billion US $)</t>
  </si>
  <si>
    <t>GDP per capita at current prices (000 US $)</t>
  </si>
  <si>
    <t>GDP per capita at current prices (000 ID)</t>
  </si>
  <si>
    <t>النقل والاتصالات والخزن</t>
  </si>
  <si>
    <t>جاري</t>
  </si>
  <si>
    <t>ثابت</t>
  </si>
  <si>
    <t xml:space="preserve"> </t>
  </si>
  <si>
    <t>GDP at constant prices (2007=100) (Million ID)</t>
  </si>
  <si>
    <t>GDP at constant  prices(2007=100) (Billion ID)</t>
  </si>
  <si>
    <t>الاشكال البيانية</t>
  </si>
  <si>
    <t xml:space="preserve">جدول (1) </t>
  </si>
  <si>
    <t>Table (1)</t>
  </si>
  <si>
    <t>جدول (2)</t>
  </si>
  <si>
    <t>Table (2)</t>
  </si>
  <si>
    <t>جدول (3)</t>
  </si>
  <si>
    <t>Table (3)</t>
  </si>
  <si>
    <t xml:space="preserve">Table (4) </t>
  </si>
  <si>
    <t>جدول (4)</t>
  </si>
  <si>
    <t xml:space="preserve">جدول (5) </t>
  </si>
  <si>
    <t>Table (5)</t>
  </si>
  <si>
    <t>Table (6)</t>
  </si>
  <si>
    <t>جدول (6)</t>
  </si>
  <si>
    <t>جدول (7)</t>
  </si>
  <si>
    <t>Table (7)</t>
  </si>
  <si>
    <t>جدول (8)</t>
  </si>
  <si>
    <t>Table (8)</t>
  </si>
  <si>
    <t>معدل التغير السنوي  %</t>
  </si>
  <si>
    <t>Annual change rate %</t>
  </si>
  <si>
    <t>متوسط نصيب الفرد من الناتج المحلي بالأسعار الجارية (ألف دينار)</t>
  </si>
  <si>
    <t>متوسط نصيب الفرد من الناتج المحلي بالأسعار الجارية (الف دولار)</t>
  </si>
  <si>
    <t xml:space="preserve">الناتج المحلي الإجمالي بالأسعار الثابتة (2007=100) ( مليار دينار ) </t>
  </si>
  <si>
    <t>الأنشطة الإقتصادية</t>
  </si>
  <si>
    <t>الأنشطة السلعية</t>
  </si>
  <si>
    <t>الأنشطة التوزيعية</t>
  </si>
  <si>
    <t>الأنشطة الخدمية</t>
  </si>
  <si>
    <t>الناتج المحلي الإجمالي بالأسعار الجارية (مليون دينار)</t>
  </si>
  <si>
    <t>الناتج المحلي الإجمالي بالأسعار الثابتة (2007=100)  (مليون دينار)</t>
  </si>
  <si>
    <t>باقي الأنشطة</t>
  </si>
  <si>
    <t>مديرية الحسابات القومية - الجهاز المركزي للإحصاء / العراق</t>
  </si>
  <si>
    <t>مديرية الحسابات القومية - الجهاز المركزي للاحصاء/ العراق</t>
  </si>
  <si>
    <t xml:space="preserve"> الجداول التفصيلية</t>
  </si>
  <si>
    <r>
      <t>GDP at basic current prices (</t>
    </r>
    <r>
      <rPr>
        <b/>
        <sz val="14"/>
        <color indexed="8"/>
        <rFont val="Arial"/>
        <family val="2"/>
      </rPr>
      <t>Billion</t>
    </r>
    <r>
      <rPr>
        <b/>
        <sz val="14"/>
        <rFont val="Arial"/>
        <family val="2"/>
      </rPr>
      <t xml:space="preserve"> ID)</t>
    </r>
  </si>
  <si>
    <t>الناتج المحلي الإجمالي بالأسعار الأساسية الجارية (مليار دينار)</t>
  </si>
  <si>
    <t>الناتج المحلي الإجمالي بالأسعار الأساسية الجارية (مليار دولار)</t>
  </si>
  <si>
    <t>* تقديرات اولية سنوية</t>
  </si>
  <si>
    <t>** تقديرات اولية فصلية</t>
  </si>
  <si>
    <t>2-3</t>
  </si>
  <si>
    <t xml:space="preserve">المقدمة </t>
  </si>
  <si>
    <t>مصادر البيانات</t>
  </si>
  <si>
    <t>تحليل النتائج</t>
  </si>
  <si>
    <t>المجموع 2019</t>
  </si>
  <si>
    <t>Total 2019</t>
  </si>
  <si>
    <t>جدول (1) : الناتج المحلي الإجمالي بالأسعار الأساسية الجارية والثابتة (2007=100) ومتوسط نصيب الفرد لكل منهما لسنتي 2019 و 2020</t>
  </si>
  <si>
    <t>جدول (2) : الناتج المحلي الإجمالي بالأسعار الأساسية الجارية حسب مجاميع الأنشطة (السلعية، التوزيعية، الخدمية) لسنة 2020 (مليون دينار) والاهميات النسبية لكل منهما (%)</t>
  </si>
  <si>
    <t xml:space="preserve">جدول (3): الناتج المحلي الإجمالي بالأسعار الأساسية الجارية والأسعار الأساسية الثابتة ( 2007=100) حسب الفصول لسنة 2020 </t>
  </si>
  <si>
    <t>جدول (4): كمية النفط الخام المنتج (الف برميل) والمعدل الفصلي لسعر البرميل (دولار) ومعدل التغير الفصلي والمعدل اليومي للتصدير حسب الفصول لسنة 2020</t>
  </si>
  <si>
    <t>جدول (5) :الناتج المحلي الإجمالي بالأسعار الأساسية الجارية حسب الأنشطة الإقتصادية والفصول لسنة 2020 (مليون دينار)</t>
  </si>
  <si>
    <t>جدول (6):الأهمية النسبية للناتج المحلي الإجمالي بالأسعار الأساسية الجارية حسب الأنشطة الإقتصادية والفصول لسنة 2020 (%)</t>
  </si>
  <si>
    <t>جدول (7): الناتج المحلي الإجمالي بالأسعار الأساسية الثابتة (2007=100) حسب الأنشطة الإقتصادية والفصول لسنة 2020 (مليون دينار)</t>
  </si>
  <si>
    <t>جدول (8):الأهمية النسبية للناتج المحلي الإجمالي بالأسعار الأساسية الثابتة باساس 2007 حسب الأنشطة الإقتصادية والفصول لسنة 2020 (%)</t>
  </si>
  <si>
    <t>شكل (1): الناتج المحلي الإجمالي بالأسعار الاساسية الجارية لسنتي 2019 و 2020 (مليار دينار)</t>
  </si>
  <si>
    <t>شكل (2): الناتج المحلي الإجمالي بالأسعار الاساسية الثابتة (2007=100) لسنتي 2019 و 2020 (مليار دينار)</t>
  </si>
  <si>
    <t>شكل (3): الاهمية النسبية للناتج المحلي الإجمالي بالأسعار الأساسية الجارية حسب مجاميع الأنشطة (السلعية، التوزيعية، الخدمية) لسنة 2020 (%)</t>
  </si>
  <si>
    <t>شكل (4) : كمية النفط الخام المنتج (الف برميل) حسب الفصول لسنة 2020</t>
  </si>
  <si>
    <t>شكل (5) : المعدل الفصلي لسعر البرميل بالدولار للفصول الأربعة لسنة 2020</t>
  </si>
  <si>
    <t xml:space="preserve"> الناتج المحلي الإجمالي بالأسعار الأساسية الجارية والثابتة ( 2007=100) ومتوسط نصيب الفرد لكل منهما لسنتي 2019 و 2020 </t>
  </si>
  <si>
    <t xml:space="preserve">GDP at Basic Current and Constant prices ( 2007=100) and GDP Per Capita for Years 2019 &amp; 2020 </t>
  </si>
  <si>
    <t>2019*</t>
  </si>
  <si>
    <t>2020**</t>
  </si>
  <si>
    <t xml:space="preserve"> الناتج المحلي الإجمالي بالأسعار الأساسية الجارية والأسعار الأساسية الثابتة  ( 2007=100) حسب الفصول لسنة 2020</t>
  </si>
  <si>
    <t xml:space="preserve"> Gross Domestic Product at Basic Current Prices and Constant  Prices ( 2007=100) by Quarters 2020</t>
  </si>
  <si>
    <t>الفصل الاول 2020</t>
  </si>
  <si>
    <t>الفصل الثاني 2020</t>
  </si>
  <si>
    <t>الفصل الثالث 2020</t>
  </si>
  <si>
    <t>الفصل الرابع 2020</t>
  </si>
  <si>
    <t>المجموع 2020</t>
  </si>
  <si>
    <t>معدل التغير السنوي 2020 / 2019 (%)</t>
  </si>
  <si>
    <t xml:space="preserve">1 st Quarter 2020   </t>
  </si>
  <si>
    <t>2 nd Quarter 2020</t>
  </si>
  <si>
    <t>3 rd Quarter 2020</t>
  </si>
  <si>
    <t>4 th Quarter 2020</t>
  </si>
  <si>
    <t>Total 2020</t>
  </si>
  <si>
    <t>Annual Change Rate 2020 / 2019 (%)</t>
  </si>
  <si>
    <t xml:space="preserve">Change Rate 4th Q 2020/ 3rd Q 2020 (%)
</t>
  </si>
  <si>
    <t xml:space="preserve">1 st Q 2020    </t>
  </si>
  <si>
    <t>2 nd Q 2020</t>
  </si>
  <si>
    <t>3 rd Q 2020</t>
  </si>
  <si>
    <t>4 th Q 2020</t>
  </si>
  <si>
    <t xml:space="preserve"> كمية النفط الخام المنتج (الف برميل) والمعدل الفصلي لسعر البرميل (دولار) ومعدل التغير الفصلي والمعدل اليومي للتصدير حسب الفصول لسنة 2020 </t>
  </si>
  <si>
    <t xml:space="preserve"> Crude Oil Production , Barrel Quartly Average price , Quarterly Change Rate &amp; Average Daily Export  by Quarters  2020</t>
  </si>
  <si>
    <t xml:space="preserve">  الناتج المحلي الإجمالي بالأسعار الأساسية الجارية حسب مجاميع الأنشطة (السلعية، التوزيعية، الخدمية) (مليون دينار)والاهمية النسبية لكل منهما(%) لسنة 2020 </t>
  </si>
  <si>
    <t xml:space="preserve">Gross Domestic Product at basic current prices by Activity Groups (Commodity, Distribution and Services) for the (Million ID)&amp; Relative share for them (%)  year 2020 </t>
  </si>
  <si>
    <t>معدل التغير الفصل الرابع 2020 / الفصل الثالث 2020 (%)</t>
  </si>
  <si>
    <t>الناتج المحلي الإجمالي بالأسعار الأساسية الجارية حسب الأنشطة الإقتصادية (مليون دينار) والفصول لسنة 2020</t>
  </si>
  <si>
    <t xml:space="preserve"> Gross Domestic Product by the Economic Activities at basic current prices (Million ID)  by quarters 2020</t>
  </si>
  <si>
    <t>خدمات التنمية الإجتماعية والشخصية</t>
  </si>
  <si>
    <t xml:space="preserve"> Relative Share for Gross Domestic Product by the Economic Activities at  basic current prices (%)  by quarters 2020</t>
  </si>
  <si>
    <t xml:space="preserve">الأهميه النسبية للناتج المحلي الإجمالي بالأسعار الأساسية الجارية حسب الأنشطة الإقتصادية (%) والفصول لسنة 2020 </t>
  </si>
  <si>
    <t xml:space="preserve"> الناتج المحلي الإجمالي بالأسعار الأساسية الثابتة (2007=100) حسب الأنشطة الإقتصادية (مليون دينار) والفصول لسنة 2020</t>
  </si>
  <si>
    <t xml:space="preserve"> Gross Domestic Product by the Economic Activities at basic constant prices (2007=100) (Million ID)  by quarters 2020</t>
  </si>
  <si>
    <t>الأهميه النسبية للناتج المحلي الإجمالي بالأسعار الأساسية الثابتة بأساس 2007 حسب الأنشطة الإقتصادية (%) والفصول لسنة 2020</t>
  </si>
  <si>
    <t xml:space="preserve"> Relative Share for Gross Domestic Product by the Economic Activities at basic constant prices (2007=100)  (%) by quarters 2020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</si>
</sst>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0.0"/>
    <numFmt numFmtId="187" formatCode="0.000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(* #,##0.0_);_(* \(#,##0.0\);_(* &quot;-&quot;??_);_(@_)"/>
    <numFmt numFmtId="197" formatCode="_(* #,##0.0000_);_(* \(#,##0.0000\);_(* &quot;-&quot;????_);_(@_)"/>
    <numFmt numFmtId="198" formatCode="_(* #,##0_);_(* \(#,##0\);_(* &quot;-&quot;??_);_(@_)"/>
    <numFmt numFmtId="199" formatCode="_(* #,##0.0_);_(* \(#,##0.0\);_(* &quot;-&quot;?_);_(@_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PT Bold Heading"/>
      <family val="0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4"/>
      <color indexed="8"/>
      <name val="Calibri"/>
      <family val="0"/>
    </font>
    <font>
      <sz val="10"/>
      <color indexed="8"/>
      <name val="Arial"/>
      <family val="0"/>
    </font>
    <font>
      <sz val="10.1"/>
      <color indexed="8"/>
      <name val="Arial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 style="medium"/>
      <bottom>
        <color indexed="63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 style="medium"/>
      <bottom style="double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hair"/>
    </border>
    <border>
      <left/>
      <right style="thin"/>
      <top style="thin"/>
      <bottom/>
    </border>
    <border>
      <left style="thin"/>
      <right style="medium"/>
      <top style="thin"/>
      <bottom style="hair"/>
    </border>
    <border>
      <left style="thin"/>
      <right style="thin"/>
      <top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double"/>
    </border>
    <border>
      <left/>
      <right style="medium"/>
      <top/>
      <bottom style="hair"/>
    </border>
    <border>
      <left/>
      <right style="medium"/>
      <top style="hair"/>
      <bottom style="double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double"/>
      <bottom style="double"/>
    </border>
    <border>
      <left style="hair"/>
      <right style="hair"/>
      <top style="hair"/>
      <bottom style="hair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hair"/>
    </border>
    <border>
      <left style="hair"/>
      <right style="hair"/>
      <top/>
      <bottom style="medium"/>
    </border>
    <border>
      <left/>
      <right/>
      <top/>
      <bottom style="thin"/>
    </border>
    <border>
      <left style="hair"/>
      <right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hair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 style="thin"/>
      <bottom style="double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/>
    </border>
    <border>
      <left style="medium"/>
      <right>
        <color indexed="63"/>
      </right>
      <top/>
      <bottom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double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double"/>
    </border>
    <border>
      <left/>
      <right style="thin"/>
      <top style="thin"/>
      <bottom style="double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60">
      <alignment/>
      <protection/>
    </xf>
    <xf numFmtId="186" fontId="0" fillId="0" borderId="0" xfId="60" applyNumberFormat="1">
      <alignment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center" vertical="center" wrapText="1"/>
      <protection/>
    </xf>
    <xf numFmtId="0" fontId="0" fillId="0" borderId="0" xfId="60" applyAlignment="1">
      <alignment horizontal="center" vertical="center"/>
      <protection/>
    </xf>
    <xf numFmtId="0" fontId="0" fillId="0" borderId="0" xfId="60" applyBorder="1" applyAlignment="1">
      <alignment horizontal="center" vertical="center"/>
      <protection/>
    </xf>
    <xf numFmtId="186" fontId="4" fillId="0" borderId="0" xfId="60" applyNumberFormat="1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>
      <alignment vertical="center" wrapText="1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>
      <alignment horizontal="left" vertical="center" wrapText="1"/>
      <protection/>
    </xf>
    <xf numFmtId="0" fontId="4" fillId="0" borderId="0" xfId="60" applyFont="1" applyBorder="1" applyAlignment="1">
      <alignment/>
      <protection/>
    </xf>
    <xf numFmtId="0" fontId="4" fillId="0" borderId="0" xfId="60" applyFont="1" applyFill="1" applyBorder="1" applyAlignment="1">
      <alignment vertical="center" wrapText="1"/>
      <protection/>
    </xf>
    <xf numFmtId="0" fontId="0" fillId="0" borderId="0" xfId="60" applyAlignment="1">
      <alignment horizontal="center" vertical="center" wrapText="1"/>
      <protection/>
    </xf>
    <xf numFmtId="0" fontId="0" fillId="0" borderId="0" xfId="60" applyAlignment="1">
      <alignment horizontal="left" vertical="center"/>
      <protection/>
    </xf>
    <xf numFmtId="186" fontId="2" fillId="0" borderId="0" xfId="0" applyNumberFormat="1" applyFont="1" applyAlignment="1">
      <alignment horizontal="center" vertical="center" wrapText="1"/>
    </xf>
    <xf numFmtId="0" fontId="2" fillId="0" borderId="0" xfId="59" applyFont="1" applyBorder="1" applyAlignment="1">
      <alignment horizontal="right" vertical="center" wrapText="1"/>
      <protection/>
    </xf>
    <xf numFmtId="0" fontId="0" fillId="0" borderId="0" xfId="59">
      <alignment/>
      <protection/>
    </xf>
    <xf numFmtId="0" fontId="3" fillId="0" borderId="0" xfId="59" applyFont="1" applyAlignment="1">
      <alignment horizontal="center"/>
      <protection/>
    </xf>
    <xf numFmtId="0" fontId="2" fillId="0" borderId="0" xfId="59" applyFont="1" applyFill="1" applyBorder="1" applyAlignment="1">
      <alignment vertical="center" wrapText="1"/>
      <protection/>
    </xf>
    <xf numFmtId="0" fontId="2" fillId="0" borderId="0" xfId="59" applyFont="1" applyFill="1" applyBorder="1" applyAlignment="1">
      <alignment horizontal="center" vertical="center" wrapText="1"/>
      <protection/>
    </xf>
    <xf numFmtId="0" fontId="2" fillId="0" borderId="0" xfId="59" applyFont="1" applyFill="1" applyBorder="1" applyAlignment="1">
      <alignment horizontal="left" vertical="center" wrapText="1"/>
      <protection/>
    </xf>
    <xf numFmtId="0" fontId="4" fillId="0" borderId="0" xfId="59" applyFont="1" applyBorder="1" applyAlignment="1">
      <alignment/>
      <protection/>
    </xf>
    <xf numFmtId="0" fontId="4" fillId="0" borderId="0" xfId="59" applyFont="1" applyFill="1" applyBorder="1" applyAlignment="1">
      <alignment vertical="center" wrapText="1"/>
      <protection/>
    </xf>
    <xf numFmtId="186" fontId="0" fillId="0" borderId="0" xfId="59" applyNumberFormat="1">
      <alignment/>
      <protection/>
    </xf>
    <xf numFmtId="0" fontId="2" fillId="0" borderId="0" xfId="59" applyFont="1" applyBorder="1" applyAlignment="1">
      <alignment/>
      <protection/>
    </xf>
    <xf numFmtId="0" fontId="2" fillId="0" borderId="0" xfId="59" applyFont="1" applyBorder="1" applyAlignment="1">
      <alignment horizontal="center" vertical="center" wrapText="1"/>
      <protection/>
    </xf>
    <xf numFmtId="0" fontId="3" fillId="0" borderId="0" xfId="59" applyFont="1" applyAlignment="1">
      <alignment wrapText="1"/>
      <protection/>
    </xf>
    <xf numFmtId="0" fontId="0" fillId="0" borderId="0" xfId="59" applyAlignment="1">
      <alignment wrapText="1"/>
      <protection/>
    </xf>
    <xf numFmtId="0" fontId="3" fillId="0" borderId="0" xfId="59" applyFont="1" applyAlignment="1">
      <alignment vertical="center" wrapText="1"/>
      <protection/>
    </xf>
    <xf numFmtId="0" fontId="3" fillId="0" borderId="0" xfId="59" applyFont="1" applyBorder="1" applyAlignment="1">
      <alignment vertical="center" wrapText="1"/>
      <protection/>
    </xf>
    <xf numFmtId="186" fontId="0" fillId="0" borderId="0" xfId="59" applyNumberFormat="1" applyAlignment="1">
      <alignment wrapText="1"/>
      <protection/>
    </xf>
    <xf numFmtId="0" fontId="0" fillId="0" borderId="10" xfId="60" applyBorder="1">
      <alignment/>
      <protection/>
    </xf>
    <xf numFmtId="0" fontId="3" fillId="0" borderId="0" xfId="60" applyFont="1" applyAlignment="1">
      <alignment horizontal="center"/>
      <protection/>
    </xf>
    <xf numFmtId="2" fontId="2" fillId="0" borderId="0" xfId="0" applyNumberFormat="1" applyFont="1" applyAlignment="1">
      <alignment horizontal="center" vertical="center" wrapText="1"/>
    </xf>
    <xf numFmtId="186" fontId="0" fillId="0" borderId="0" xfId="59" applyNumberFormat="1" applyAlignment="1">
      <alignment horizontal="center"/>
      <protection/>
    </xf>
    <xf numFmtId="0" fontId="7" fillId="0" borderId="0" xfId="0" applyFont="1" applyAlignment="1">
      <alignment horizontal="center" vertical="center" wrapText="1"/>
    </xf>
    <xf numFmtId="0" fontId="0" fillId="0" borderId="0" xfId="59" applyFill="1">
      <alignment/>
      <protection/>
    </xf>
    <xf numFmtId="0" fontId="7" fillId="0" borderId="0" xfId="59" applyFont="1" applyBorder="1" applyAlignment="1">
      <alignment horizontal="center" vertical="center"/>
      <protection/>
    </xf>
    <xf numFmtId="186" fontId="7" fillId="0" borderId="0" xfId="59" applyNumberFormat="1" applyFont="1" applyBorder="1" applyAlignment="1">
      <alignment horizontal="center" vertical="center"/>
      <protection/>
    </xf>
    <xf numFmtId="192" fontId="7" fillId="0" borderId="0" xfId="59" applyNumberFormat="1" applyFont="1" applyBorder="1" applyAlignment="1">
      <alignment horizontal="center" vertical="center"/>
      <protection/>
    </xf>
    <xf numFmtId="186" fontId="0" fillId="0" borderId="0" xfId="60" applyNumberFormat="1" applyAlignment="1">
      <alignment horizontal="center" vertical="center"/>
      <protection/>
    </xf>
    <xf numFmtId="2" fontId="4" fillId="0" borderId="0" xfId="60" applyNumberFormat="1" applyFont="1" applyFill="1" applyBorder="1" applyAlignment="1">
      <alignment horizontal="center" vertical="center" wrapText="1"/>
      <protection/>
    </xf>
    <xf numFmtId="186" fontId="0" fillId="0" borderId="0" xfId="60" applyNumberFormat="1" applyAlignment="1">
      <alignment wrapText="1"/>
      <protection/>
    </xf>
    <xf numFmtId="186" fontId="3" fillId="0" borderId="0" xfId="60" applyNumberFormat="1" applyFont="1" applyAlignment="1">
      <alignment horizontal="center" vertical="center" wrapText="1"/>
      <protection/>
    </xf>
    <xf numFmtId="188" fontId="0" fillId="0" borderId="0" xfId="60" applyNumberFormat="1">
      <alignment/>
      <protection/>
    </xf>
    <xf numFmtId="190" fontId="0" fillId="0" borderId="0" xfId="59" applyNumberFormat="1" applyAlignment="1">
      <alignment wrapText="1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11" xfId="6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59" applyFont="1" applyBorder="1" applyAlignment="1">
      <alignment horizontal="right" vertical="center" wrapText="1"/>
      <protection/>
    </xf>
    <xf numFmtId="0" fontId="2" fillId="0" borderId="0" xfId="59" applyFont="1" applyBorder="1" applyAlignment="1">
      <alignment horizontal="left" vertical="center" wrapText="1"/>
      <protection/>
    </xf>
    <xf numFmtId="0" fontId="2" fillId="0" borderId="11" xfId="60" applyFont="1" applyFill="1" applyBorder="1" applyAlignment="1">
      <alignment horizontal="left" vertical="center" wrapText="1"/>
      <protection/>
    </xf>
    <xf numFmtId="0" fontId="2" fillId="0" borderId="11" xfId="60" applyFont="1" applyFill="1" applyBorder="1" applyAlignment="1">
      <alignment horizontal="right" vertical="center" wrapText="1"/>
      <protection/>
    </xf>
    <xf numFmtId="0" fontId="0" fillId="0" borderId="0" xfId="59" applyAlignment="1">
      <alignment horizontal="center" textRotation="90"/>
      <protection/>
    </xf>
    <xf numFmtId="0" fontId="0" fillId="0" borderId="12" xfId="59" applyBorder="1">
      <alignment/>
      <protection/>
    </xf>
    <xf numFmtId="0" fontId="3" fillId="0" borderId="12" xfId="59" applyFont="1" applyBorder="1" applyAlignment="1">
      <alignment horizontal="left"/>
      <protection/>
    </xf>
    <xf numFmtId="0" fontId="0" fillId="0" borderId="13" xfId="59" applyBorder="1">
      <alignment/>
      <protection/>
    </xf>
    <xf numFmtId="0" fontId="3" fillId="0" borderId="13" xfId="59" applyFont="1" applyBorder="1" applyAlignment="1">
      <alignment horizontal="left"/>
      <protection/>
    </xf>
    <xf numFmtId="0" fontId="0" fillId="0" borderId="12" xfId="60" applyBorder="1">
      <alignment/>
      <protection/>
    </xf>
    <xf numFmtId="0" fontId="3" fillId="0" borderId="12" xfId="60" applyFont="1" applyBorder="1" applyAlignment="1">
      <alignment horizontal="center" textRotation="90"/>
      <protection/>
    </xf>
    <xf numFmtId="0" fontId="3" fillId="0" borderId="13" xfId="59" applyFont="1" applyBorder="1">
      <alignment/>
      <protection/>
    </xf>
    <xf numFmtId="0" fontId="0" fillId="0" borderId="13" xfId="60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4" fillId="0" borderId="0" xfId="62" applyFont="1" applyAlignment="1">
      <alignment horizontal="center" vertical="center" wrapText="1"/>
      <protection/>
    </xf>
    <xf numFmtId="0" fontId="4" fillId="0" borderId="0" xfId="62" applyFont="1" applyFill="1" applyAlignment="1">
      <alignment horizontal="center" vertical="center" wrapText="1"/>
      <protection/>
    </xf>
    <xf numFmtId="0" fontId="4" fillId="0" borderId="0" xfId="62" applyFont="1" applyBorder="1" applyAlignment="1">
      <alignment vertical="center" wrapText="1"/>
      <protection/>
    </xf>
    <xf numFmtId="0" fontId="4" fillId="0" borderId="0" xfId="62" applyFont="1" applyBorder="1" applyAlignment="1">
      <alignment horizontal="center" vertical="center" wrapText="1"/>
      <protection/>
    </xf>
    <xf numFmtId="0" fontId="4" fillId="0" borderId="0" xfId="62" applyFont="1" applyBorder="1" applyAlignment="1">
      <alignment horizontal="right" vertical="center" wrapText="1"/>
      <protection/>
    </xf>
    <xf numFmtId="0" fontId="4" fillId="0" borderId="0" xfId="62" applyFont="1" applyAlignment="1">
      <alignment horizontal="right" vertical="center" wrapText="1"/>
      <protection/>
    </xf>
    <xf numFmtId="0" fontId="2" fillId="0" borderId="0" xfId="59" applyFont="1" applyBorder="1" applyAlignment="1">
      <alignment horizontal="center" vertical="center" wrapText="1"/>
      <protection/>
    </xf>
    <xf numFmtId="0" fontId="2" fillId="0" borderId="0" xfId="60" applyFont="1" applyFill="1" applyBorder="1" applyAlignment="1">
      <alignment horizontal="center" vertical="center" wrapText="1"/>
      <protection/>
    </xf>
    <xf numFmtId="0" fontId="0" fillId="0" borderId="0" xfId="59" applyAlignment="1">
      <alignment horizontal="center" vertical="center"/>
      <protection/>
    </xf>
    <xf numFmtId="0" fontId="0" fillId="0" borderId="0" xfId="60" applyBorder="1">
      <alignment/>
      <protection/>
    </xf>
    <xf numFmtId="0" fontId="2" fillId="0" borderId="0" xfId="59" applyFont="1" applyBorder="1" applyAlignment="1">
      <alignment horizontal="left" vertical="center" wrapText="1"/>
      <protection/>
    </xf>
    <xf numFmtId="0" fontId="4" fillId="0" borderId="14" xfId="62" applyFont="1" applyBorder="1" applyAlignment="1">
      <alignment vertical="center" wrapText="1"/>
      <protection/>
    </xf>
    <xf numFmtId="0" fontId="4" fillId="0" borderId="14" xfId="62" applyFont="1" applyBorder="1" applyAlignment="1">
      <alignment horizontal="center" vertical="center" wrapText="1"/>
      <protection/>
    </xf>
    <xf numFmtId="0" fontId="6" fillId="0" borderId="0" xfId="62" applyFont="1" applyBorder="1" applyAlignment="1">
      <alignment vertical="center" wrapText="1"/>
      <protection/>
    </xf>
    <xf numFmtId="0" fontId="2" fillId="0" borderId="15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59" applyFont="1" applyFill="1" applyBorder="1" applyAlignment="1">
      <alignment horizontal="right" vertical="center" wrapText="1"/>
      <protection/>
    </xf>
    <xf numFmtId="0" fontId="2" fillId="0" borderId="19" xfId="59" applyFont="1" applyFill="1" applyBorder="1" applyAlignment="1">
      <alignment horizontal="right" vertical="center" wrapText="1"/>
      <protection/>
    </xf>
    <xf numFmtId="0" fontId="2" fillId="0" borderId="20" xfId="59" applyFont="1" applyFill="1" applyBorder="1" applyAlignment="1">
      <alignment horizontal="right" vertical="center" wrapText="1"/>
      <protection/>
    </xf>
    <xf numFmtId="186" fontId="2" fillId="0" borderId="18" xfId="59" applyNumberFormat="1" applyFont="1" applyBorder="1" applyAlignment="1">
      <alignment horizontal="center" vertical="center"/>
      <protection/>
    </xf>
    <xf numFmtId="186" fontId="2" fillId="0" borderId="19" xfId="59" applyNumberFormat="1" applyFont="1" applyBorder="1" applyAlignment="1">
      <alignment horizontal="center" vertical="center"/>
      <protection/>
    </xf>
    <xf numFmtId="186" fontId="2" fillId="0" borderId="19" xfId="59" applyNumberFormat="1" applyFont="1" applyFill="1" applyBorder="1" applyAlignment="1">
      <alignment horizontal="center" vertical="center"/>
      <protection/>
    </xf>
    <xf numFmtId="186" fontId="2" fillId="0" borderId="20" xfId="59" applyNumberFormat="1" applyFont="1" applyBorder="1" applyAlignment="1">
      <alignment horizontal="center" vertical="center"/>
      <protection/>
    </xf>
    <xf numFmtId="0" fontId="2" fillId="13" borderId="21" xfId="59" applyFont="1" applyFill="1" applyBorder="1" applyAlignment="1">
      <alignment horizontal="center" vertical="center" wrapText="1"/>
      <protection/>
    </xf>
    <xf numFmtId="0" fontId="2" fillId="13" borderId="22" xfId="59" applyFont="1" applyFill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left" vertical="center" wrapText="1"/>
      <protection/>
    </xf>
    <xf numFmtId="0" fontId="2" fillId="0" borderId="19" xfId="59" applyFont="1" applyFill="1" applyBorder="1" applyAlignment="1">
      <alignment horizontal="left" vertical="center" wrapText="1"/>
      <protection/>
    </xf>
    <xf numFmtId="0" fontId="2" fillId="0" borderId="19" xfId="59" applyFont="1" applyBorder="1" applyAlignment="1">
      <alignment horizontal="left" vertical="center" wrapText="1"/>
      <protection/>
    </xf>
    <xf numFmtId="0" fontId="2" fillId="0" borderId="20" xfId="59" applyFont="1" applyFill="1" applyBorder="1" applyAlignment="1">
      <alignment horizontal="left" vertical="center" wrapText="1"/>
      <protection/>
    </xf>
    <xf numFmtId="0" fontId="2" fillId="13" borderId="10" xfId="59" applyFont="1" applyFill="1" applyBorder="1" applyAlignment="1">
      <alignment horizontal="center" vertical="center" wrapText="1"/>
      <protection/>
    </xf>
    <xf numFmtId="0" fontId="2" fillId="0" borderId="23" xfId="59" applyFont="1" applyBorder="1" applyAlignment="1">
      <alignment horizontal="center" vertical="center" wrapText="1"/>
      <protection/>
    </xf>
    <xf numFmtId="186" fontId="2" fillId="0" borderId="0" xfId="59" applyNumberFormat="1" applyFont="1" applyBorder="1" applyAlignment="1">
      <alignment horizontal="center" vertical="center"/>
      <protection/>
    </xf>
    <xf numFmtId="0" fontId="2" fillId="0" borderId="23" xfId="59" applyFont="1" applyBorder="1" applyAlignment="1">
      <alignment horizontal="left" vertical="center" wrapText="1"/>
      <protection/>
    </xf>
    <xf numFmtId="0" fontId="2" fillId="0" borderId="19" xfId="59" applyFont="1" applyBorder="1" applyAlignment="1">
      <alignment horizontal="center" vertical="center" wrapText="1"/>
      <protection/>
    </xf>
    <xf numFmtId="186" fontId="2" fillId="0" borderId="19" xfId="59" applyNumberFormat="1" applyFont="1" applyBorder="1" applyAlignment="1">
      <alignment horizontal="center" vertical="center"/>
      <protection/>
    </xf>
    <xf numFmtId="0" fontId="2" fillId="0" borderId="19" xfId="59" applyFont="1" applyBorder="1" applyAlignment="1">
      <alignment horizontal="left" vertical="center" wrapText="1"/>
      <protection/>
    </xf>
    <xf numFmtId="0" fontId="2" fillId="0" borderId="20" xfId="59" applyFont="1" applyBorder="1" applyAlignment="1">
      <alignment horizontal="center" vertical="center" wrapText="1"/>
      <protection/>
    </xf>
    <xf numFmtId="0" fontId="2" fillId="0" borderId="20" xfId="59" applyFont="1" applyBorder="1" applyAlignment="1">
      <alignment horizontal="left" vertical="center" wrapText="1"/>
      <protection/>
    </xf>
    <xf numFmtId="0" fontId="2" fillId="0" borderId="24" xfId="59" applyFont="1" applyBorder="1" applyAlignment="1">
      <alignment horizontal="center" vertical="center" wrapText="1"/>
      <protection/>
    </xf>
    <xf numFmtId="186" fontId="2" fillId="0" borderId="24" xfId="59" applyNumberFormat="1" applyFont="1" applyBorder="1" applyAlignment="1">
      <alignment horizontal="center" vertical="center" wrapText="1"/>
      <protection/>
    </xf>
    <xf numFmtId="0" fontId="2" fillId="0" borderId="24" xfId="59" applyFont="1" applyBorder="1" applyAlignment="1">
      <alignment horizontal="left" vertical="center" wrapText="1"/>
      <protection/>
    </xf>
    <xf numFmtId="0" fontId="11" fillId="0" borderId="0" xfId="59" applyFont="1" applyAlignment="1">
      <alignment horizontal="center" vertical="center"/>
      <protection/>
    </xf>
    <xf numFmtId="186" fontId="11" fillId="0" borderId="0" xfId="59" applyNumberFormat="1" applyFont="1" applyAlignment="1">
      <alignment horizontal="center" vertical="center"/>
      <protection/>
    </xf>
    <xf numFmtId="0" fontId="2" fillId="13" borderId="25" xfId="60" applyFont="1" applyFill="1" applyBorder="1" applyAlignment="1">
      <alignment horizontal="center" vertical="center" wrapText="1"/>
      <protection/>
    </xf>
    <xf numFmtId="0" fontId="2" fillId="13" borderId="26" xfId="60" applyFont="1" applyFill="1" applyBorder="1" applyAlignment="1">
      <alignment horizontal="center" vertical="center" wrapText="1"/>
      <protection/>
    </xf>
    <xf numFmtId="0" fontId="2" fillId="13" borderId="27" xfId="60" applyFont="1" applyFill="1" applyBorder="1" applyAlignment="1">
      <alignment horizontal="center" vertical="center" wrapText="1"/>
      <protection/>
    </xf>
    <xf numFmtId="0" fontId="2" fillId="13" borderId="28" xfId="60" applyFont="1" applyFill="1" applyBorder="1" applyAlignment="1">
      <alignment horizontal="center" vertical="center" wrapText="1"/>
      <protection/>
    </xf>
    <xf numFmtId="0" fontId="2" fillId="13" borderId="29" xfId="60" applyFont="1" applyFill="1" applyBorder="1" applyAlignment="1">
      <alignment horizontal="center" vertical="center" wrapText="1"/>
      <protection/>
    </xf>
    <xf numFmtId="0" fontId="2" fillId="13" borderId="30" xfId="60" applyFont="1" applyFill="1" applyBorder="1" applyAlignment="1">
      <alignment horizontal="center" vertical="center"/>
      <protection/>
    </xf>
    <xf numFmtId="0" fontId="2" fillId="13" borderId="31" xfId="60" applyFont="1" applyFill="1" applyBorder="1" applyAlignment="1">
      <alignment horizontal="center" vertical="center" wrapText="1"/>
      <protection/>
    </xf>
    <xf numFmtId="0" fontId="2" fillId="13" borderId="32" xfId="60" applyFont="1" applyFill="1" applyBorder="1" applyAlignment="1">
      <alignment horizontal="center" vertical="center" wrapText="1"/>
      <protection/>
    </xf>
    <xf numFmtId="0" fontId="2" fillId="13" borderId="12" xfId="60" applyFont="1" applyFill="1" applyBorder="1" applyAlignment="1">
      <alignment horizontal="center" vertical="center"/>
      <protection/>
    </xf>
    <xf numFmtId="0" fontId="2" fillId="13" borderId="33" xfId="60" applyFont="1" applyFill="1" applyBorder="1" applyAlignment="1">
      <alignment horizontal="center" vertical="center" wrapText="1"/>
      <protection/>
    </xf>
    <xf numFmtId="0" fontId="2" fillId="13" borderId="34" xfId="60" applyFont="1" applyFill="1" applyBorder="1" applyAlignment="1">
      <alignment horizontal="center" vertical="center"/>
      <protection/>
    </xf>
    <xf numFmtId="0" fontId="2" fillId="0" borderId="35" xfId="60" applyFont="1" applyBorder="1" applyAlignment="1">
      <alignment horizontal="center" vertical="center" wrapText="1"/>
      <protection/>
    </xf>
    <xf numFmtId="0" fontId="2" fillId="33" borderId="35" xfId="59" applyFont="1" applyFill="1" applyBorder="1" applyAlignment="1">
      <alignment horizontal="center" vertical="center" wrapText="1"/>
      <protection/>
    </xf>
    <xf numFmtId="0" fontId="2" fillId="0" borderId="35" xfId="59" applyFont="1" applyBorder="1" applyAlignment="1">
      <alignment horizontal="right" vertical="center" wrapText="1"/>
      <protection/>
    </xf>
    <xf numFmtId="0" fontId="2" fillId="0" borderId="36" xfId="59" applyFont="1" applyBorder="1" applyAlignment="1">
      <alignment horizontal="right" vertical="center" wrapText="1"/>
      <protection/>
    </xf>
    <xf numFmtId="186" fontId="2" fillId="0" borderId="15" xfId="0" applyNumberFormat="1" applyFont="1" applyBorder="1" applyAlignment="1">
      <alignment horizontal="center" vertical="center" wrapText="1"/>
    </xf>
    <xf numFmtId="186" fontId="2" fillId="0" borderId="15" xfId="60" applyNumberFormat="1" applyFont="1" applyBorder="1" applyAlignment="1">
      <alignment horizontal="center" vertical="center" wrapText="1"/>
      <protection/>
    </xf>
    <xf numFmtId="186" fontId="2" fillId="13" borderId="15" xfId="60" applyNumberFormat="1" applyFont="1" applyFill="1" applyBorder="1" applyAlignment="1">
      <alignment horizontal="center" vertical="center" wrapText="1"/>
      <protection/>
    </xf>
    <xf numFmtId="186" fontId="2" fillId="33" borderId="15" xfId="59" applyNumberFormat="1" applyFont="1" applyFill="1" applyBorder="1" applyAlignment="1">
      <alignment horizontal="center" vertical="center" wrapText="1"/>
      <protection/>
    </xf>
    <xf numFmtId="186" fontId="2" fillId="0" borderId="37" xfId="60" applyNumberFormat="1" applyFont="1" applyBorder="1" applyAlignment="1">
      <alignment horizontal="left" vertical="center" wrapText="1"/>
      <protection/>
    </xf>
    <xf numFmtId="186" fontId="2" fillId="33" borderId="37" xfId="59" applyNumberFormat="1" applyFont="1" applyFill="1" applyBorder="1" applyAlignment="1">
      <alignment horizontal="left" vertical="center" wrapText="1"/>
      <protection/>
    </xf>
    <xf numFmtId="0" fontId="2" fillId="0" borderId="37" xfId="59" applyFont="1" applyFill="1" applyBorder="1" applyAlignment="1">
      <alignment horizontal="left" vertical="center" wrapText="1"/>
      <protection/>
    </xf>
    <xf numFmtId="0" fontId="2" fillId="0" borderId="38" xfId="59" applyFont="1" applyFill="1" applyBorder="1" applyAlignment="1">
      <alignment horizontal="left" vertical="center" wrapText="1"/>
      <protection/>
    </xf>
    <xf numFmtId="0" fontId="2" fillId="0" borderId="11" xfId="60" applyFont="1" applyFill="1" applyBorder="1" applyAlignment="1">
      <alignment horizontal="right" vertical="center" wrapText="1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11" xfId="60" applyFont="1" applyFill="1" applyBorder="1" applyAlignment="1">
      <alignment horizontal="left" vertical="center" wrapText="1"/>
      <protection/>
    </xf>
    <xf numFmtId="0" fontId="2" fillId="13" borderId="39" xfId="60" applyFont="1" applyFill="1" applyBorder="1" applyAlignment="1">
      <alignment horizontal="center" vertical="center" wrapText="1"/>
      <protection/>
    </xf>
    <xf numFmtId="0" fontId="2" fillId="13" borderId="40" xfId="60" applyFont="1" applyFill="1" applyBorder="1" applyAlignment="1">
      <alignment horizontal="center" vertical="center" wrapText="1"/>
      <protection/>
    </xf>
    <xf numFmtId="0" fontId="2" fillId="0" borderId="13" xfId="60" applyFont="1" applyBorder="1" applyAlignment="1">
      <alignment horizontal="center" vertical="center" wrapText="1"/>
      <protection/>
    </xf>
    <xf numFmtId="186" fontId="2" fillId="34" borderId="13" xfId="60" applyNumberFormat="1" applyFont="1" applyFill="1" applyBorder="1" applyAlignment="1">
      <alignment horizontal="center" vertical="center" wrapText="1"/>
      <protection/>
    </xf>
    <xf numFmtId="186" fontId="2" fillId="0" borderId="13" xfId="60" applyNumberFormat="1" applyFont="1" applyBorder="1" applyAlignment="1">
      <alignment horizontal="center" vertical="center" wrapText="1"/>
      <protection/>
    </xf>
    <xf numFmtId="0" fontId="2" fillId="0" borderId="41" xfId="60" applyFont="1" applyBorder="1" applyAlignment="1">
      <alignment horizontal="center" vertical="center" wrapText="1"/>
      <protection/>
    </xf>
    <xf numFmtId="186" fontId="2" fillId="0" borderId="41" xfId="60" applyNumberFormat="1" applyFont="1" applyBorder="1" applyAlignment="1">
      <alignment horizontal="center" vertical="center" wrapText="1"/>
      <protection/>
    </xf>
    <xf numFmtId="186" fontId="2" fillId="0" borderId="19" xfId="60" applyNumberFormat="1" applyFont="1" applyBorder="1" applyAlignment="1">
      <alignment horizontal="center" vertical="center" wrapText="1"/>
      <protection/>
    </xf>
    <xf numFmtId="0" fontId="2" fillId="0" borderId="19" xfId="60" applyFont="1" applyBorder="1" applyAlignment="1">
      <alignment horizontal="center" vertical="center" wrapText="1"/>
      <protection/>
    </xf>
    <xf numFmtId="186" fontId="2" fillId="34" borderId="19" xfId="60" applyNumberFormat="1" applyFont="1" applyFill="1" applyBorder="1" applyAlignment="1">
      <alignment vertical="center" wrapText="1"/>
      <protection/>
    </xf>
    <xf numFmtId="0" fontId="2" fillId="0" borderId="19" xfId="60" applyFont="1" applyBorder="1" applyAlignment="1">
      <alignment horizontal="center" vertical="center"/>
      <protection/>
    </xf>
    <xf numFmtId="0" fontId="2" fillId="13" borderId="42" xfId="61" applyFont="1" applyFill="1" applyBorder="1" applyAlignment="1">
      <alignment horizontal="center" vertical="center" wrapText="1"/>
      <protection/>
    </xf>
    <xf numFmtId="0" fontId="2" fillId="13" borderId="22" xfId="61" applyFont="1" applyFill="1" applyBorder="1" applyAlignment="1">
      <alignment horizontal="center" vertical="center" wrapText="1"/>
      <protection/>
    </xf>
    <xf numFmtId="1" fontId="2" fillId="0" borderId="18" xfId="61" applyNumberFormat="1" applyFont="1" applyBorder="1" applyAlignment="1">
      <alignment horizontal="center" vertical="center"/>
      <protection/>
    </xf>
    <xf numFmtId="186" fontId="2" fillId="0" borderId="18" xfId="61" applyNumberFormat="1" applyFont="1" applyBorder="1" applyAlignment="1">
      <alignment horizontal="right" vertical="center" wrapText="1"/>
      <protection/>
    </xf>
    <xf numFmtId="0" fontId="2" fillId="0" borderId="23" xfId="61" applyFont="1" applyFill="1" applyBorder="1" applyAlignment="1">
      <alignment horizontal="left" vertical="center" wrapText="1"/>
      <protection/>
    </xf>
    <xf numFmtId="1" fontId="2" fillId="0" borderId="23" xfId="61" applyNumberFormat="1" applyFont="1" applyBorder="1" applyAlignment="1">
      <alignment horizontal="center" vertical="center"/>
      <protection/>
    </xf>
    <xf numFmtId="1" fontId="2" fillId="0" borderId="19" xfId="61" applyNumberFormat="1" applyFont="1" applyBorder="1" applyAlignment="1">
      <alignment horizontal="center" vertical="center"/>
      <protection/>
    </xf>
    <xf numFmtId="186" fontId="2" fillId="0" borderId="19" xfId="61" applyNumberFormat="1" applyFont="1" applyBorder="1" applyAlignment="1">
      <alignment horizontal="right" vertical="center"/>
      <protection/>
    </xf>
    <xf numFmtId="186" fontId="2" fillId="0" borderId="43" xfId="0" applyNumberFormat="1" applyFont="1" applyFill="1" applyBorder="1" applyAlignment="1">
      <alignment horizontal="center" vertical="center" wrapText="1"/>
    </xf>
    <xf numFmtId="186" fontId="2" fillId="0" borderId="19" xfId="61" applyNumberFormat="1" applyFont="1" applyBorder="1" applyAlignment="1">
      <alignment horizontal="left" vertical="center"/>
      <protection/>
    </xf>
    <xf numFmtId="186" fontId="2" fillId="0" borderId="19" xfId="61" applyNumberFormat="1" applyFont="1" applyBorder="1" applyAlignment="1">
      <alignment horizontal="left" vertical="center" wrapText="1"/>
      <protection/>
    </xf>
    <xf numFmtId="186" fontId="2" fillId="0" borderId="19" xfId="61" applyNumberFormat="1" applyFont="1" applyBorder="1" applyAlignment="1">
      <alignment horizontal="right" vertical="center" wrapText="1"/>
      <protection/>
    </xf>
    <xf numFmtId="186" fontId="2" fillId="0" borderId="44" xfId="0" applyNumberFormat="1" applyFont="1" applyBorder="1" applyAlignment="1">
      <alignment horizontal="center" vertical="center" wrapText="1"/>
    </xf>
    <xf numFmtId="186" fontId="12" fillId="0" borderId="45" xfId="0" applyNumberFormat="1" applyFont="1" applyBorder="1" applyAlignment="1">
      <alignment horizontal="center" vertical="center" wrapText="1"/>
    </xf>
    <xf numFmtId="186" fontId="12" fillId="0" borderId="40" xfId="0" applyNumberFormat="1" applyFont="1" applyBorder="1" applyAlignment="1">
      <alignment horizontal="center" vertical="center" wrapText="1"/>
    </xf>
    <xf numFmtId="0" fontId="2" fillId="0" borderId="23" xfId="61" applyFont="1" applyBorder="1" applyAlignment="1">
      <alignment horizontal="right" vertical="center" wrapText="1"/>
      <protection/>
    </xf>
    <xf numFmtId="186" fontId="2" fillId="0" borderId="46" xfId="0" applyNumberFormat="1" applyFont="1" applyFill="1" applyBorder="1" applyAlignment="1">
      <alignment horizontal="center" vertical="center" wrapText="1"/>
    </xf>
    <xf numFmtId="186" fontId="2" fillId="0" borderId="18" xfId="61" applyNumberFormat="1" applyFont="1" applyBorder="1" applyAlignment="1">
      <alignment horizontal="center" vertical="center"/>
      <protection/>
    </xf>
    <xf numFmtId="186" fontId="2" fillId="0" borderId="47" xfId="0" applyNumberFormat="1" applyFont="1" applyFill="1" applyBorder="1" applyAlignment="1">
      <alignment horizontal="center" vertical="center" wrapText="1"/>
    </xf>
    <xf numFmtId="186" fontId="2" fillId="0" borderId="45" xfId="0" applyNumberFormat="1" applyFont="1" applyBorder="1" applyAlignment="1">
      <alignment horizontal="center" vertical="center"/>
    </xf>
    <xf numFmtId="186" fontId="12" fillId="0" borderId="48" xfId="0" applyNumberFormat="1" applyFont="1" applyBorder="1" applyAlignment="1">
      <alignment horizontal="center" vertical="center" wrapText="1"/>
    </xf>
    <xf numFmtId="186" fontId="2" fillId="0" borderId="49" xfId="61" applyNumberFormat="1" applyFont="1" applyBorder="1" applyAlignment="1">
      <alignment horizontal="left" vertical="center" wrapText="1"/>
      <protection/>
    </xf>
    <xf numFmtId="1" fontId="2" fillId="0" borderId="0" xfId="61" applyNumberFormat="1" applyFont="1" applyBorder="1" applyAlignment="1">
      <alignment horizontal="center" vertical="center"/>
      <protection/>
    </xf>
    <xf numFmtId="186" fontId="2" fillId="0" borderId="0" xfId="61" applyNumberFormat="1" applyFont="1" applyBorder="1" applyAlignment="1">
      <alignment horizontal="center" vertical="center"/>
      <protection/>
    </xf>
    <xf numFmtId="1" fontId="2" fillId="0" borderId="19" xfId="61" applyNumberFormat="1" applyFont="1" applyBorder="1" applyAlignment="1">
      <alignment horizontal="center" vertical="center" wrapText="1"/>
      <protection/>
    </xf>
    <xf numFmtId="1" fontId="2" fillId="0" borderId="41" xfId="61" applyNumberFormat="1" applyFont="1" applyBorder="1" applyAlignment="1">
      <alignment horizontal="center" vertical="center" wrapText="1"/>
      <protection/>
    </xf>
    <xf numFmtId="186" fontId="2" fillId="0" borderId="41" xfId="61" applyNumberFormat="1" applyFont="1" applyBorder="1" applyAlignment="1">
      <alignment horizontal="right" vertical="center" wrapText="1"/>
      <protection/>
    </xf>
    <xf numFmtId="186" fontId="2" fillId="0" borderId="41" xfId="61" applyNumberFormat="1" applyFont="1" applyBorder="1" applyAlignment="1">
      <alignment horizontal="left" vertical="center"/>
      <protection/>
    </xf>
    <xf numFmtId="49" fontId="2" fillId="0" borderId="0" xfId="61" applyNumberFormat="1" applyFont="1" applyBorder="1" applyAlignment="1">
      <alignment horizontal="center" vertical="center" wrapText="1"/>
      <protection/>
    </xf>
    <xf numFmtId="0" fontId="2" fillId="0" borderId="5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" fontId="2" fillId="0" borderId="41" xfId="61" applyNumberFormat="1" applyFont="1" applyBorder="1" applyAlignment="1">
      <alignment horizontal="center" vertical="center"/>
      <protection/>
    </xf>
    <xf numFmtId="186" fontId="2" fillId="0" borderId="41" xfId="61" applyNumberFormat="1" applyFont="1" applyBorder="1" applyAlignment="1">
      <alignment horizontal="right" vertical="center"/>
      <protection/>
    </xf>
    <xf numFmtId="186" fontId="12" fillId="0" borderId="53" xfId="0" applyNumberFormat="1" applyFont="1" applyBorder="1" applyAlignment="1">
      <alignment horizontal="center" vertical="center" wrapText="1"/>
    </xf>
    <xf numFmtId="0" fontId="4" fillId="0" borderId="0" xfId="60" applyFont="1" applyBorder="1" applyAlignment="1">
      <alignment horizontal="center"/>
      <protection/>
    </xf>
    <xf numFmtId="0" fontId="0" fillId="0" borderId="0" xfId="59" applyAlignment="1">
      <alignment readingOrder="2"/>
      <protection/>
    </xf>
    <xf numFmtId="0" fontId="4" fillId="0" borderId="0" xfId="59" applyFont="1" applyAlignment="1">
      <alignment horizontal="center" vertical="center" readingOrder="2"/>
      <protection/>
    </xf>
    <xf numFmtId="1" fontId="2" fillId="0" borderId="15" xfId="0" applyNumberFormat="1" applyFont="1" applyBorder="1" applyAlignment="1">
      <alignment horizontal="center" vertical="center" wrapText="1"/>
    </xf>
    <xf numFmtId="0" fontId="7" fillId="0" borderId="12" xfId="59" applyFont="1" applyBorder="1" applyAlignment="1">
      <alignment horizontal="center" textRotation="90"/>
      <protection/>
    </xf>
    <xf numFmtId="1" fontId="3" fillId="0" borderId="13" xfId="59" applyNumberFormat="1" applyFont="1" applyBorder="1" applyAlignment="1">
      <alignment horizontal="left"/>
      <protection/>
    </xf>
    <xf numFmtId="0" fontId="2" fillId="13" borderId="22" xfId="59" applyFont="1" applyFill="1" applyBorder="1" applyAlignment="1">
      <alignment horizontal="center" vertical="center" wrapText="1"/>
      <protection/>
    </xf>
    <xf numFmtId="0" fontId="3" fillId="0" borderId="13" xfId="59" applyFont="1" applyBorder="1" applyAlignment="1">
      <alignment vertical="center"/>
      <protection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188" fontId="2" fillId="0" borderId="0" xfId="0" applyNumberFormat="1" applyFont="1" applyAlignment="1">
      <alignment horizontal="center" vertical="center" wrapText="1"/>
    </xf>
    <xf numFmtId="2" fontId="2" fillId="0" borderId="46" xfId="0" applyNumberFormat="1" applyFont="1" applyBorder="1" applyAlignment="1">
      <alignment horizontal="center" vertical="center" wrapText="1"/>
    </xf>
    <xf numFmtId="0" fontId="0" fillId="0" borderId="0" xfId="60" applyBorder="1" applyAlignment="1">
      <alignment vertical="center"/>
      <protection/>
    </xf>
    <xf numFmtId="0" fontId="3" fillId="0" borderId="0" xfId="60" applyFont="1" applyBorder="1" applyAlignment="1">
      <alignment horizontal="center" vertical="center"/>
      <protection/>
    </xf>
    <xf numFmtId="2" fontId="2" fillId="0" borderId="24" xfId="59" applyNumberFormat="1" applyFont="1" applyBorder="1" applyAlignment="1">
      <alignment horizontal="center" vertical="center" wrapText="1"/>
      <protection/>
    </xf>
    <xf numFmtId="186" fontId="2" fillId="0" borderId="13" xfId="57" applyNumberFormat="1" applyFont="1" applyBorder="1" applyAlignment="1">
      <alignment horizontal="center" vertical="center" wrapText="1"/>
      <protection/>
    </xf>
    <xf numFmtId="186" fontId="2" fillId="0" borderId="41" xfId="57" applyNumberFormat="1" applyFont="1" applyBorder="1" applyAlignment="1">
      <alignment horizontal="center" vertical="center" wrapText="1"/>
      <protection/>
    </xf>
    <xf numFmtId="196" fontId="2" fillId="0" borderId="0" xfId="42" applyNumberFormat="1" applyFont="1" applyAlignment="1">
      <alignment horizontal="center" vertical="center" wrapText="1"/>
    </xf>
    <xf numFmtId="0" fontId="3" fillId="0" borderId="13" xfId="59" applyFont="1" applyBorder="1" applyAlignment="1">
      <alignment horizontal="center"/>
      <protection/>
    </xf>
    <xf numFmtId="188" fontId="2" fillId="0" borderId="0" xfId="42" applyNumberFormat="1" applyFont="1" applyAlignment="1">
      <alignment horizontal="center" vertical="center" wrapText="1"/>
    </xf>
    <xf numFmtId="188" fontId="0" fillId="0" borderId="0" xfId="59" applyNumberFormat="1">
      <alignment/>
      <protection/>
    </xf>
    <xf numFmtId="2" fontId="0" fillId="0" borderId="0" xfId="59" applyNumberFormat="1">
      <alignment/>
      <protection/>
    </xf>
    <xf numFmtId="186" fontId="2" fillId="0" borderId="16" xfId="60" applyNumberFormat="1" applyFont="1" applyBorder="1" applyAlignment="1">
      <alignment horizontal="center" vertical="center" wrapText="1"/>
      <protection/>
    </xf>
    <xf numFmtId="189" fontId="2" fillId="0" borderId="0" xfId="0" applyNumberFormat="1" applyFont="1" applyAlignment="1">
      <alignment horizontal="center" vertical="center" wrapText="1"/>
    </xf>
    <xf numFmtId="2" fontId="2" fillId="0" borderId="13" xfId="60" applyNumberFormat="1" applyFont="1" applyBorder="1" applyAlignment="1">
      <alignment horizontal="center" vertical="center" wrapText="1"/>
      <protection/>
    </xf>
    <xf numFmtId="2" fontId="2" fillId="0" borderId="41" xfId="60" applyNumberFormat="1" applyFont="1" applyBorder="1" applyAlignment="1">
      <alignment horizontal="center" vertical="center" wrapText="1"/>
      <protection/>
    </xf>
    <xf numFmtId="2" fontId="2" fillId="0" borderId="19" xfId="60" applyNumberFormat="1" applyFont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right" vertical="center" wrapText="1"/>
    </xf>
    <xf numFmtId="0" fontId="8" fillId="9" borderId="48" xfId="0" applyFont="1" applyFill="1" applyBorder="1" applyAlignment="1">
      <alignment horizontal="right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9" borderId="4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58" xfId="0" applyFont="1" applyBorder="1" applyAlignment="1">
      <alignment horizontal="right" vertical="center" wrapText="1"/>
    </xf>
    <xf numFmtId="0" fontId="3" fillId="0" borderId="12" xfId="59" applyFont="1" applyBorder="1" applyAlignment="1">
      <alignment horizontal="center" vertical="top" textRotation="90"/>
      <protection/>
    </xf>
    <xf numFmtId="0" fontId="2" fillId="0" borderId="0" xfId="59" applyFont="1" applyBorder="1" applyAlignment="1">
      <alignment horizontal="center"/>
      <protection/>
    </xf>
    <xf numFmtId="0" fontId="2" fillId="0" borderId="0" xfId="59" applyFont="1" applyFill="1" applyBorder="1" applyAlignment="1">
      <alignment horizontal="center" vertical="center" wrapText="1"/>
      <protection/>
    </xf>
    <xf numFmtId="0" fontId="10" fillId="0" borderId="0" xfId="59" applyFont="1" applyFill="1" applyBorder="1" applyAlignment="1">
      <alignment horizontal="center" vertical="center" wrapText="1"/>
      <protection/>
    </xf>
    <xf numFmtId="0" fontId="10" fillId="0" borderId="0" xfId="59" applyFont="1" applyBorder="1" applyAlignment="1">
      <alignment horizontal="center" vertical="center" wrapText="1"/>
      <protection/>
    </xf>
    <xf numFmtId="0" fontId="2" fillId="13" borderId="59" xfId="59" applyFont="1" applyFill="1" applyBorder="1" applyAlignment="1">
      <alignment horizontal="center" vertical="center"/>
      <protection/>
    </xf>
    <xf numFmtId="0" fontId="2" fillId="13" borderId="60" xfId="59" applyFont="1" applyFill="1" applyBorder="1" applyAlignment="1">
      <alignment horizontal="center" vertical="center"/>
      <protection/>
    </xf>
    <xf numFmtId="0" fontId="2" fillId="13" borderId="61" xfId="59" applyFont="1" applyFill="1" applyBorder="1" applyAlignment="1">
      <alignment horizontal="center" vertical="center"/>
      <protection/>
    </xf>
    <xf numFmtId="0" fontId="2" fillId="13" borderId="62" xfId="59" applyFont="1" applyFill="1" applyBorder="1" applyAlignment="1">
      <alignment horizontal="center" vertical="center"/>
      <protection/>
    </xf>
    <xf numFmtId="0" fontId="2" fillId="13" borderId="21" xfId="59" applyFont="1" applyFill="1" applyBorder="1" applyAlignment="1">
      <alignment horizontal="center" vertical="center"/>
      <protection/>
    </xf>
    <xf numFmtId="0" fontId="2" fillId="13" borderId="22" xfId="59" applyFont="1" applyFill="1" applyBorder="1" applyAlignment="1">
      <alignment horizontal="center" vertical="center"/>
      <protection/>
    </xf>
    <xf numFmtId="0" fontId="2" fillId="0" borderId="0" xfId="59" applyFont="1" applyFill="1" applyBorder="1" applyAlignment="1">
      <alignment horizontal="center"/>
      <protection/>
    </xf>
    <xf numFmtId="0" fontId="13" fillId="0" borderId="0" xfId="59" applyFont="1" applyFill="1" applyAlignment="1">
      <alignment horizontal="center" wrapText="1"/>
      <protection/>
    </xf>
    <xf numFmtId="0" fontId="3" fillId="0" borderId="13" xfId="59" applyFont="1" applyBorder="1" applyAlignment="1">
      <alignment horizontal="center"/>
      <protection/>
    </xf>
    <xf numFmtId="0" fontId="4" fillId="0" borderId="0" xfId="59" applyFont="1" applyFill="1" applyAlignment="1">
      <alignment horizontal="center" wrapText="1"/>
      <protection/>
    </xf>
    <xf numFmtId="0" fontId="2" fillId="0" borderId="0" xfId="59" applyFont="1" applyFill="1" applyAlignment="1">
      <alignment horizontal="center" vertical="center" wrapText="1"/>
      <protection/>
    </xf>
    <xf numFmtId="0" fontId="2" fillId="0" borderId="0" xfId="59" applyFont="1" applyFill="1" applyBorder="1" applyAlignment="1">
      <alignment horizontal="center" vertical="center" wrapText="1"/>
      <protection/>
    </xf>
    <xf numFmtId="0" fontId="2" fillId="13" borderId="10" xfId="59" applyFont="1" applyFill="1" applyBorder="1" applyAlignment="1">
      <alignment horizontal="center" vertical="center" wrapText="1"/>
      <protection/>
    </xf>
    <xf numFmtId="0" fontId="2" fillId="13" borderId="22" xfId="59" applyFont="1" applyFill="1" applyBorder="1" applyAlignment="1">
      <alignment horizontal="center" vertical="center" wrapText="1"/>
      <protection/>
    </xf>
    <xf numFmtId="0" fontId="2" fillId="13" borderId="10" xfId="59" applyFont="1" applyFill="1" applyBorder="1" applyAlignment="1">
      <alignment horizontal="center" vertical="center"/>
      <protection/>
    </xf>
    <xf numFmtId="0" fontId="2" fillId="13" borderId="22" xfId="59" applyFont="1" applyFill="1" applyBorder="1" applyAlignment="1">
      <alignment horizontal="center" vertical="center"/>
      <protection/>
    </xf>
    <xf numFmtId="0" fontId="2" fillId="13" borderId="10" xfId="59" applyFont="1" applyFill="1" applyBorder="1" applyAlignment="1">
      <alignment horizontal="left" vertical="center" wrapText="1"/>
      <protection/>
    </xf>
    <xf numFmtId="0" fontId="2" fillId="13" borderId="22" xfId="59" applyFont="1" applyFill="1" applyBorder="1" applyAlignment="1">
      <alignment horizontal="left" vertical="center" wrapText="1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 vertical="center" wrapText="1"/>
      <protection/>
    </xf>
    <xf numFmtId="0" fontId="2" fillId="13" borderId="63" xfId="60" applyFont="1" applyFill="1" applyBorder="1" applyAlignment="1">
      <alignment horizontal="center" vertical="center" wrapText="1"/>
      <protection/>
    </xf>
    <xf numFmtId="0" fontId="2" fillId="13" borderId="64" xfId="60" applyFont="1" applyFill="1" applyBorder="1" applyAlignment="1">
      <alignment horizontal="center" vertical="center" wrapText="1"/>
      <protection/>
    </xf>
    <xf numFmtId="0" fontId="2" fillId="13" borderId="65" xfId="60" applyFont="1" applyFill="1" applyBorder="1" applyAlignment="1">
      <alignment horizontal="center" vertical="center" wrapText="1"/>
      <protection/>
    </xf>
    <xf numFmtId="0" fontId="2" fillId="13" borderId="58" xfId="60" applyFont="1" applyFill="1" applyBorder="1" applyAlignment="1">
      <alignment horizontal="center" vertical="center" wrapText="1"/>
      <protection/>
    </xf>
    <xf numFmtId="0" fontId="2" fillId="13" borderId="15" xfId="60" applyFont="1" applyFill="1" applyBorder="1" applyAlignment="1">
      <alignment horizontal="center" vertical="center" wrapText="1"/>
      <protection/>
    </xf>
    <xf numFmtId="0" fontId="2" fillId="13" borderId="66" xfId="60" applyFont="1" applyFill="1" applyBorder="1" applyAlignment="1">
      <alignment horizontal="center" vertical="center" wrapText="1"/>
      <protection/>
    </xf>
    <xf numFmtId="0" fontId="2" fillId="13" borderId="67" xfId="60" applyFont="1" applyFill="1" applyBorder="1" applyAlignment="1">
      <alignment horizontal="center" vertical="center"/>
      <protection/>
    </xf>
    <xf numFmtId="0" fontId="2" fillId="13" borderId="68" xfId="60" applyFont="1" applyFill="1" applyBorder="1" applyAlignment="1">
      <alignment horizontal="center" vertical="center"/>
      <protection/>
    </xf>
    <xf numFmtId="0" fontId="2" fillId="13" borderId="60" xfId="60" applyFont="1" applyFill="1" applyBorder="1" applyAlignment="1">
      <alignment horizontal="center" vertical="center"/>
      <protection/>
    </xf>
    <xf numFmtId="0" fontId="2" fillId="13" borderId="69" xfId="60" applyFont="1" applyFill="1" applyBorder="1" applyAlignment="1">
      <alignment horizontal="center" vertical="center"/>
      <protection/>
    </xf>
    <xf numFmtId="0" fontId="2" fillId="13" borderId="70" xfId="60" applyFont="1" applyFill="1" applyBorder="1" applyAlignment="1">
      <alignment horizontal="center" vertical="center"/>
      <protection/>
    </xf>
    <xf numFmtId="0" fontId="2" fillId="13" borderId="71" xfId="60" applyFont="1" applyFill="1" applyBorder="1" applyAlignment="1">
      <alignment horizontal="center" vertical="center"/>
      <protection/>
    </xf>
    <xf numFmtId="0" fontId="10" fillId="0" borderId="0" xfId="60" applyFont="1" applyFill="1" applyAlignment="1">
      <alignment horizontal="center" vertical="center" wrapText="1"/>
      <protection/>
    </xf>
    <xf numFmtId="0" fontId="10" fillId="0" borderId="0" xfId="60" applyFont="1" applyFill="1" applyBorder="1" applyAlignment="1">
      <alignment horizontal="center" vertical="center" wrapText="1"/>
      <protection/>
    </xf>
    <xf numFmtId="0" fontId="2" fillId="13" borderId="10" xfId="60" applyFont="1" applyFill="1" applyBorder="1" applyAlignment="1">
      <alignment horizontal="center" vertical="center" wrapText="1"/>
      <protection/>
    </xf>
    <xf numFmtId="0" fontId="2" fillId="13" borderId="48" xfId="60" applyFont="1" applyFill="1" applyBorder="1" applyAlignment="1">
      <alignment horizontal="center" vertical="center" wrapText="1"/>
      <protection/>
    </xf>
    <xf numFmtId="0" fontId="2" fillId="13" borderId="10" xfId="60" applyFont="1" applyFill="1" applyBorder="1" applyAlignment="1">
      <alignment horizontal="center" vertical="center"/>
      <protection/>
    </xf>
    <xf numFmtId="0" fontId="2" fillId="13" borderId="48" xfId="60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49" fontId="2" fillId="0" borderId="72" xfId="61" applyNumberFormat="1" applyFont="1" applyBorder="1" applyAlignment="1">
      <alignment horizontal="center" vertical="center" wrapText="1"/>
      <protection/>
    </xf>
    <xf numFmtId="49" fontId="2" fillId="0" borderId="48" xfId="61" applyNumberFormat="1" applyFont="1" applyBorder="1" applyAlignment="1">
      <alignment horizontal="center" vertical="center" wrapText="1"/>
      <protection/>
    </xf>
    <xf numFmtId="0" fontId="2" fillId="13" borderId="10" xfId="61" applyFont="1" applyFill="1" applyBorder="1" applyAlignment="1">
      <alignment horizontal="center" vertical="center"/>
      <protection/>
    </xf>
    <xf numFmtId="0" fontId="2" fillId="13" borderId="22" xfId="61" applyFont="1" applyFill="1" applyBorder="1" applyAlignment="1">
      <alignment horizontal="center" vertical="center"/>
      <protection/>
    </xf>
    <xf numFmtId="0" fontId="2" fillId="13" borderId="10" xfId="61" applyFont="1" applyFill="1" applyBorder="1" applyAlignment="1">
      <alignment horizontal="center" vertical="center" wrapText="1"/>
      <protection/>
    </xf>
    <xf numFmtId="0" fontId="2" fillId="13" borderId="0" xfId="61" applyFont="1" applyFill="1" applyBorder="1" applyAlignment="1">
      <alignment horizontal="center" vertical="center" wrapText="1"/>
      <protection/>
    </xf>
    <xf numFmtId="0" fontId="2" fillId="0" borderId="11" xfId="61" applyFont="1" applyFill="1" applyBorder="1" applyAlignment="1">
      <alignment horizontal="right" vertical="center" wrapText="1"/>
      <protection/>
    </xf>
    <xf numFmtId="0" fontId="2" fillId="0" borderId="11" xfId="61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2" fillId="13" borderId="22" xfId="61" applyFont="1" applyFill="1" applyBorder="1" applyAlignment="1">
      <alignment horizontal="center" vertical="center" wrapText="1"/>
      <protection/>
    </xf>
    <xf numFmtId="49" fontId="12" fillId="0" borderId="48" xfId="61" applyNumberFormat="1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textRotation="90"/>
      <protection/>
    </xf>
    <xf numFmtId="49" fontId="2" fillId="0" borderId="73" xfId="61" applyNumberFormat="1" applyFont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74" xfId="61" applyNumberFormat="1" applyFont="1" applyBorder="1" applyAlignment="1">
      <alignment horizontal="center" vertical="center" wrapText="1"/>
      <protection/>
    </xf>
    <xf numFmtId="0" fontId="2" fillId="0" borderId="72" xfId="61" applyFont="1" applyBorder="1" applyAlignment="1">
      <alignment horizontal="center" vertical="center"/>
      <protection/>
    </xf>
    <xf numFmtId="49" fontId="2" fillId="0" borderId="40" xfId="61" applyNumberFormat="1" applyFont="1" applyBorder="1" applyAlignment="1">
      <alignment horizontal="center" vertical="center" wrapText="1"/>
      <protection/>
    </xf>
    <xf numFmtId="49" fontId="2" fillId="0" borderId="75" xfId="61" applyNumberFormat="1" applyFont="1" applyBorder="1" applyAlignment="1">
      <alignment horizontal="center" vertical="center" wrapText="1"/>
      <protection/>
    </xf>
    <xf numFmtId="0" fontId="2" fillId="0" borderId="40" xfId="61" applyFont="1" applyBorder="1" applyAlignment="1">
      <alignment horizontal="center" vertical="center"/>
      <protection/>
    </xf>
    <xf numFmtId="49" fontId="2" fillId="0" borderId="76" xfId="61" applyNumberFormat="1" applyFont="1" applyBorder="1" applyAlignment="1">
      <alignment horizontal="center" vertical="center" wrapText="1"/>
      <protection/>
    </xf>
    <xf numFmtId="0" fontId="12" fillId="0" borderId="73" xfId="61" applyFont="1" applyBorder="1" applyAlignment="1">
      <alignment horizontal="center" vertical="center"/>
      <protection/>
    </xf>
    <xf numFmtId="0" fontId="2" fillId="0" borderId="73" xfId="61" applyFont="1" applyBorder="1" applyAlignment="1">
      <alignment horizontal="center" vertical="center"/>
      <protection/>
    </xf>
    <xf numFmtId="0" fontId="2" fillId="0" borderId="77" xfId="61" applyFont="1" applyBorder="1" applyAlignment="1">
      <alignment horizontal="center" vertical="center"/>
      <protection/>
    </xf>
    <xf numFmtId="0" fontId="2" fillId="13" borderId="0" xfId="61" applyFont="1" applyFill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2008الناتج بالمليون" xfId="59"/>
    <cellStyle name="Normal_GDP 3ed Q 2009" xfId="60"/>
    <cellStyle name="Normal_Sheet1" xfId="61"/>
    <cellStyle name="Normal_فهرست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عملة [0]_تعاون انعام66" xfId="69"/>
    <cellStyle name="عملة_تعاون انعام66" xfId="70"/>
    <cellStyle name="فاصلة [0]_تعاون انعام66" xfId="71"/>
    <cellStyle name="فاصلة_تعاون انعام6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شكل (1): الناتج المحلي الاجمالي بالاسعار الجارية لسنتي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2019و2020 (مليار دينار)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Figure (1): GDP at Current Prices for the years 2019&amp; 2020(Billion ID)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54"/>
          <c:w val="0.88725"/>
          <c:h val="0.86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'رسم الاجماليات '!$E$8:$E$9</c:f>
              <c:numCache/>
            </c:numRef>
          </c:cat>
          <c:val>
            <c:numRef>
              <c:f>'رسم الاجماليات '!$F$8:$F$9</c:f>
              <c:numCache/>
            </c:numRef>
          </c:val>
        </c:ser>
        <c:axId val="19956763"/>
        <c:axId val="45393140"/>
      </c:barChart>
      <c:catAx>
        <c:axId val="19956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السنوات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45393140"/>
        <c:crosses val="autoZero"/>
        <c:auto val="1"/>
        <c:lblOffset val="100"/>
        <c:tickLblSkip val="1"/>
        <c:noMultiLvlLbl val="0"/>
      </c:catAx>
      <c:valAx>
        <c:axId val="453931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الناتج المحلي</a:t>
                </a:r>
              </a:p>
            </c:rich>
          </c:tx>
          <c:layout>
            <c:manualLayout>
              <c:xMode val="factor"/>
              <c:yMode val="factor"/>
              <c:x val="0.021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9567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شكل (2) : الناتج المحلي الاجمالي بالاسعار الثابتة (2007=100) لسنتي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2019و 2020(مليار دينار)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Figure(2): GDP at Constant Prices (2007=100) for the years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2019 &amp; 2020(Billion ID)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212"/>
          <c:w val="0.91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'رسم الاجماليات '!$E$8:$E$9</c:f>
              <c:numCache/>
            </c:numRef>
          </c:cat>
          <c:val>
            <c:numRef>
              <c:f>'رسم الاجماليات '!$G$8:$G$9</c:f>
              <c:numCache/>
            </c:numRef>
          </c:val>
        </c:ser>
        <c:axId val="5885077"/>
        <c:axId val="52965694"/>
      </c:barChart>
      <c:catAx>
        <c:axId val="5885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السنوات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52965694"/>
        <c:crosses val="autoZero"/>
        <c:auto val="1"/>
        <c:lblOffset val="100"/>
        <c:tickLblSkip val="1"/>
        <c:noMultiLvlLbl val="0"/>
      </c:catAx>
      <c:valAx>
        <c:axId val="529656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الناتج المحلي</a:t>
                </a:r>
              </a:p>
            </c:rich>
          </c:tx>
          <c:layout>
            <c:manualLayout>
              <c:xMode val="factor"/>
              <c:yMode val="factor"/>
              <c:x val="0.0245"/>
              <c:y val="0.14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85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الشكل (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): الاهمية النسبية للناتج المحلي الإجمالي بالأسعار الأساسية الجارية حسب مجاميع الأنشطة (السلعية، التوزيعية، الخدمية) لسنة 2020(%)</a:t>
            </a:r>
          </a:p>
        </c:rich>
      </c:tx>
      <c:layout>
        <c:manualLayout>
          <c:xMode val="factor"/>
          <c:yMode val="factor"/>
          <c:x val="-0.027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5"/>
          <c:y val="0.218"/>
          <c:w val="0.6535"/>
          <c:h val="0.705"/>
        </c:manualLayout>
      </c:layout>
      <c:doughnutChart>
        <c:varyColors val="1"/>
        <c:ser>
          <c:idx val="0"/>
          <c:order val="0"/>
          <c:tx>
            <c:strRef>
              <c:f>'المجاميع السلعية'!$B$1:$E$1</c:f>
              <c:strCache>
                <c:ptCount val="1"/>
                <c:pt idx="0">
                  <c:v>  الناتج المحلي الإجمالي بالأسعار الأساسية الجارية حسب مجاميع الأنشطة (السلعية، التوزيعية، الخدمية) (مليون دينار)والاهمية النسبية لكل منهما(%) لسنة 2020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46.4%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21.2%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32.4%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'المجاميع السلعية'!$B$6:$B$8</c:f>
              <c:strCache/>
            </c:strRef>
          </c:cat>
          <c:val>
            <c:numRef>
              <c:f>'المجاميع السلعية'!$D$6:$D$8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"/>
          <c:y val="0.50925"/>
          <c:w val="0.166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شكل (4) : كمية النفط الخام المنتج (الف برميل) حسب الفصول لسنة 2020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Figure (4): Crude Oil Production (thousands barrels) by quarters 2020</a:t>
            </a:r>
          </a:p>
        </c:rich>
      </c:tx>
      <c:layout>
        <c:manualLayout>
          <c:xMode val="factor"/>
          <c:yMode val="factor"/>
          <c:x val="-0.001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2085"/>
          <c:w val="0.9102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'رسم النفط_1 '!$B$6:$B$9</c:f>
              <c:strCache/>
            </c:strRef>
          </c:cat>
          <c:val>
            <c:numRef>
              <c:f>'رسم النفط_1 '!$C$6:$C$9</c:f>
              <c:numCache/>
            </c:numRef>
          </c:val>
        </c:ser>
        <c:axId val="6929199"/>
        <c:axId val="62362792"/>
      </c:barChart>
      <c:catAx>
        <c:axId val="692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الفصل</a:t>
                </a:r>
              </a:p>
            </c:rich>
          </c:tx>
          <c:layout>
            <c:manualLayout>
              <c:xMode val="factor"/>
              <c:yMode val="factor"/>
              <c:x val="0.0437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2362792"/>
        <c:crosses val="autoZero"/>
        <c:auto val="1"/>
        <c:lblOffset val="100"/>
        <c:tickLblSkip val="1"/>
        <c:noMultiLvlLbl val="0"/>
      </c:catAx>
      <c:valAx>
        <c:axId val="623627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كمية النفط</a:t>
                </a:r>
              </a:p>
            </c:rich>
          </c:tx>
          <c:layout>
            <c:manualLayout>
              <c:xMode val="factor"/>
              <c:yMode val="factor"/>
              <c:x val="0.0185"/>
              <c:y val="0.15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929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شكل (5) : المعدل الفصلي لسعر البرميل بالدولار للفصول الاربعة لسنة 2020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Figure(5) : Barrel Quartly Average price for the Four quarters 2020</a:t>
            </a:r>
          </a:p>
        </c:rich>
      </c:tx>
      <c:layout>
        <c:manualLayout>
          <c:xMode val="factor"/>
          <c:yMode val="factor"/>
          <c:x val="-0.001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2305"/>
          <c:w val="0.9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'رسم النفط_1 '!$B$6:$B$9</c:f>
              <c:strCache/>
            </c:strRef>
          </c:cat>
          <c:val>
            <c:numRef>
              <c:f>'رسم النفط_1 '!$E$6:$E$9</c:f>
              <c:numCache/>
            </c:numRef>
          </c:val>
        </c:ser>
        <c:axId val="24394217"/>
        <c:axId val="18221362"/>
      </c:barChart>
      <c:catAx>
        <c:axId val="24394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الفصل</a:t>
                </a:r>
              </a:p>
            </c:rich>
          </c:tx>
          <c:layout>
            <c:manualLayout>
              <c:xMode val="factor"/>
              <c:yMode val="factor"/>
              <c:x val="0.047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8221362"/>
        <c:crosses val="autoZero"/>
        <c:auto val="1"/>
        <c:lblOffset val="100"/>
        <c:tickLblSkip val="1"/>
        <c:noMultiLvlLbl val="0"/>
      </c:catAx>
      <c:valAx>
        <c:axId val="182213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سعر البرميل</a:t>
                </a:r>
              </a:p>
            </c:rich>
          </c:tx>
          <c:layout>
            <c:manualLayout>
              <c:xMode val="factor"/>
              <c:yMode val="factor"/>
              <c:x val="0.0275"/>
              <c:y val="0.16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3942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1476375</xdr:colOff>
      <xdr:row>17</xdr:row>
      <xdr:rowOff>123825</xdr:rowOff>
    </xdr:from>
    <xdr:ext cx="790575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1943100" y="30765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447675</xdr:colOff>
      <xdr:row>27</xdr:row>
      <xdr:rowOff>76200</xdr:rowOff>
    </xdr:from>
    <xdr:to>
      <xdr:col>5</xdr:col>
      <xdr:colOff>1314450</xdr:colOff>
      <xdr:row>50</xdr:row>
      <xdr:rowOff>0</xdr:rowOff>
    </xdr:to>
    <xdr:graphicFrame>
      <xdr:nvGraphicFramePr>
        <xdr:cNvPr id="2" name="مخطط 4"/>
        <xdr:cNvGraphicFramePr/>
      </xdr:nvGraphicFramePr>
      <xdr:xfrm>
        <a:off x="914400" y="4810125"/>
        <a:ext cx="69913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390525</xdr:colOff>
      <xdr:row>57</xdr:row>
      <xdr:rowOff>9525</xdr:rowOff>
    </xdr:from>
    <xdr:to>
      <xdr:col>5</xdr:col>
      <xdr:colOff>1390650</xdr:colOff>
      <xdr:row>76</xdr:row>
      <xdr:rowOff>276225</xdr:rowOff>
    </xdr:to>
    <xdr:graphicFrame>
      <xdr:nvGraphicFramePr>
        <xdr:cNvPr id="3" name="مخطط 6"/>
        <xdr:cNvGraphicFramePr/>
      </xdr:nvGraphicFramePr>
      <xdr:xfrm>
        <a:off x="857250" y="11620500"/>
        <a:ext cx="71247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10</xdr:row>
      <xdr:rowOff>142875</xdr:rowOff>
    </xdr:from>
    <xdr:to>
      <xdr:col>4</xdr:col>
      <xdr:colOff>1866900</xdr:colOff>
      <xdr:row>29</xdr:row>
      <xdr:rowOff>876300</xdr:rowOff>
    </xdr:to>
    <xdr:graphicFrame>
      <xdr:nvGraphicFramePr>
        <xdr:cNvPr id="1" name="Chart 2"/>
        <xdr:cNvGraphicFramePr/>
      </xdr:nvGraphicFramePr>
      <xdr:xfrm>
        <a:off x="571500" y="4038600"/>
        <a:ext cx="55816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13</xdr:row>
      <xdr:rowOff>114300</xdr:rowOff>
    </xdr:from>
    <xdr:to>
      <xdr:col>7</xdr:col>
      <xdr:colOff>771525</xdr:colOff>
      <xdr:row>30</xdr:row>
      <xdr:rowOff>9525</xdr:rowOff>
    </xdr:to>
    <xdr:graphicFrame>
      <xdr:nvGraphicFramePr>
        <xdr:cNvPr id="1" name="مخطط 4"/>
        <xdr:cNvGraphicFramePr/>
      </xdr:nvGraphicFramePr>
      <xdr:xfrm>
        <a:off x="885825" y="5772150"/>
        <a:ext cx="64579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</xdr:colOff>
      <xdr:row>34</xdr:row>
      <xdr:rowOff>38100</xdr:rowOff>
    </xdr:from>
    <xdr:to>
      <xdr:col>7</xdr:col>
      <xdr:colOff>847725</xdr:colOff>
      <xdr:row>49</xdr:row>
      <xdr:rowOff>19050</xdr:rowOff>
    </xdr:to>
    <xdr:graphicFrame>
      <xdr:nvGraphicFramePr>
        <xdr:cNvPr id="2" name="مخطط 5"/>
        <xdr:cNvGraphicFramePr/>
      </xdr:nvGraphicFramePr>
      <xdr:xfrm>
        <a:off x="857250" y="9248775"/>
        <a:ext cx="65627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25"/>
  <sheetViews>
    <sheetView rightToLeft="1" view="pageBreakPreview" zoomScaleSheetLayoutView="100" zoomScalePageLayoutView="0" workbookViewId="0" topLeftCell="A1">
      <selection activeCell="I17" sqref="I17"/>
    </sheetView>
  </sheetViews>
  <sheetFormatPr defaultColWidth="9.140625" defaultRowHeight="34.5" customHeight="1"/>
  <cols>
    <col min="1" max="1" width="117.00390625" style="74" customWidth="1"/>
    <col min="2" max="2" width="11.421875" style="69" customWidth="1"/>
    <col min="3" max="16384" width="9.140625" style="69" customWidth="1"/>
  </cols>
  <sheetData>
    <row r="1" spans="1:2" ht="47.25" customHeight="1" thickTop="1">
      <c r="A1" s="220" t="s">
        <v>80</v>
      </c>
      <c r="B1" s="222" t="s">
        <v>81</v>
      </c>
    </row>
    <row r="2" spans="1:6" ht="49.5" customHeight="1">
      <c r="A2" s="221"/>
      <c r="B2" s="223"/>
      <c r="C2" s="70"/>
      <c r="D2" s="70"/>
      <c r="E2" s="70"/>
      <c r="F2" s="70"/>
    </row>
    <row r="3" spans="1:6" ht="55.5" customHeight="1">
      <c r="A3" s="83" t="s">
        <v>129</v>
      </c>
      <c r="B3" s="84">
        <v>1</v>
      </c>
      <c r="C3" s="70"/>
      <c r="D3" s="70"/>
      <c r="E3" s="70"/>
      <c r="F3" s="70"/>
    </row>
    <row r="4" spans="1:2" ht="55.5" customHeight="1">
      <c r="A4" s="83" t="s">
        <v>130</v>
      </c>
      <c r="B4" s="192">
        <v>2</v>
      </c>
    </row>
    <row r="5" spans="1:2" ht="55.5" customHeight="1">
      <c r="A5" s="83" t="s">
        <v>131</v>
      </c>
      <c r="B5" s="87" t="s">
        <v>128</v>
      </c>
    </row>
    <row r="6" spans="1:2" ht="47.25" customHeight="1">
      <c r="A6" s="224" t="s">
        <v>122</v>
      </c>
      <c r="B6" s="225"/>
    </row>
    <row r="7" spans="1:4" ht="48.75" customHeight="1">
      <c r="A7" s="88" t="s">
        <v>134</v>
      </c>
      <c r="B7" s="84">
        <v>4</v>
      </c>
      <c r="C7" s="71"/>
      <c r="D7" s="71"/>
    </row>
    <row r="8" spans="1:2" ht="48.75" customHeight="1">
      <c r="A8" s="83" t="s">
        <v>135</v>
      </c>
      <c r="B8" s="84">
        <v>6</v>
      </c>
    </row>
    <row r="9" spans="1:2" ht="48.75" customHeight="1">
      <c r="A9" s="83" t="s">
        <v>136</v>
      </c>
      <c r="B9" s="84">
        <v>7</v>
      </c>
    </row>
    <row r="10" spans="1:2" ht="48.75" customHeight="1">
      <c r="A10" s="83" t="s">
        <v>137</v>
      </c>
      <c r="B10" s="84">
        <v>8</v>
      </c>
    </row>
    <row r="11" spans="1:2" ht="48.75" customHeight="1">
      <c r="A11" s="83" t="s">
        <v>138</v>
      </c>
      <c r="B11" s="84">
        <v>9</v>
      </c>
    </row>
    <row r="12" spans="1:2" ht="48.75" customHeight="1">
      <c r="A12" s="83" t="s">
        <v>139</v>
      </c>
      <c r="B12" s="84">
        <v>10</v>
      </c>
    </row>
    <row r="13" spans="1:2" ht="48.75" customHeight="1">
      <c r="A13" s="83" t="s">
        <v>140</v>
      </c>
      <c r="B13" s="84">
        <v>11</v>
      </c>
    </row>
    <row r="14" spans="1:2" ht="48.75" customHeight="1">
      <c r="A14" s="83" t="s">
        <v>141</v>
      </c>
      <c r="B14" s="84">
        <v>12</v>
      </c>
    </row>
    <row r="15" spans="1:2" s="72" customFormat="1" ht="42" customHeight="1">
      <c r="A15" s="224" t="s">
        <v>91</v>
      </c>
      <c r="B15" s="225"/>
    </row>
    <row r="16" spans="1:2" s="72" customFormat="1" ht="48.75" customHeight="1">
      <c r="A16" s="83" t="s">
        <v>142</v>
      </c>
      <c r="B16" s="84">
        <v>5</v>
      </c>
    </row>
    <row r="17" spans="1:2" s="72" customFormat="1" ht="48.75" customHeight="1">
      <c r="A17" s="83" t="s">
        <v>143</v>
      </c>
      <c r="B17" s="84">
        <v>5</v>
      </c>
    </row>
    <row r="18" spans="1:2" s="72" customFormat="1" ht="48.75" customHeight="1">
      <c r="A18" s="83" t="s">
        <v>144</v>
      </c>
      <c r="B18" s="84">
        <v>6</v>
      </c>
    </row>
    <row r="19" spans="1:2" s="72" customFormat="1" ht="48.75" customHeight="1">
      <c r="A19" s="83" t="s">
        <v>145</v>
      </c>
      <c r="B19" s="84">
        <v>8</v>
      </c>
    </row>
    <row r="20" spans="1:2" s="72" customFormat="1" ht="48.75" customHeight="1" thickBot="1">
      <c r="A20" s="85" t="s">
        <v>146</v>
      </c>
      <c r="B20" s="86">
        <v>8</v>
      </c>
    </row>
    <row r="21" spans="1:2" s="72" customFormat="1" ht="24" customHeight="1" thickBot="1" thickTop="1">
      <c r="A21" s="80"/>
      <c r="B21" s="81"/>
    </row>
    <row r="22" s="72" customFormat="1" ht="36.75" customHeight="1">
      <c r="A22" s="82" t="s">
        <v>121</v>
      </c>
    </row>
    <row r="23" s="72" customFormat="1" ht="39.75" customHeight="1">
      <c r="A23" s="71"/>
    </row>
    <row r="24" s="72" customFormat="1" ht="34.5" customHeight="1">
      <c r="A24" s="71"/>
    </row>
    <row r="25" s="72" customFormat="1" ht="34.5" customHeight="1">
      <c r="A25" s="73"/>
    </row>
  </sheetData>
  <sheetProtection/>
  <mergeCells count="4">
    <mergeCell ref="A1:A2"/>
    <mergeCell ref="B1:B2"/>
    <mergeCell ref="A15:B15"/>
    <mergeCell ref="A6:B6"/>
  </mergeCells>
  <printOptions horizontalCentered="1"/>
  <pageMargins left="0.23" right="0.33" top="0.54" bottom="0.43" header="0.21" footer="0.21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P27"/>
  <sheetViews>
    <sheetView rightToLeft="1" view="pageBreakPreview" zoomScale="70" zoomScaleSheetLayoutView="70" workbookViewId="0" topLeftCell="A1">
      <selection activeCell="I17" sqref="I17"/>
    </sheetView>
  </sheetViews>
  <sheetFormatPr defaultColWidth="14.421875" defaultRowHeight="28.5" customHeight="1"/>
  <cols>
    <col min="1" max="1" width="5.140625" style="1" customWidth="1"/>
    <col min="2" max="2" width="3.140625" style="1" customWidth="1"/>
    <col min="3" max="3" width="8.7109375" style="1" customWidth="1"/>
    <col min="4" max="4" width="27.57421875" style="1" customWidth="1"/>
    <col min="5" max="5" width="19.28125" style="1" customWidth="1"/>
    <col min="6" max="6" width="21.8515625" style="1" customWidth="1"/>
    <col min="7" max="7" width="18.8515625" style="1" customWidth="1"/>
    <col min="8" max="8" width="20.8515625" style="1" customWidth="1"/>
    <col min="9" max="9" width="16.7109375" style="1" customWidth="1"/>
    <col min="10" max="10" width="32.140625" style="1" customWidth="1"/>
    <col min="11" max="11" width="8.140625" style="1" customWidth="1"/>
    <col min="12" max="16" width="14.7109375" style="1" bestFit="1" customWidth="1"/>
    <col min="17" max="16384" width="14.421875" style="1" customWidth="1"/>
  </cols>
  <sheetData>
    <row r="1" ht="31.5" customHeight="1"/>
    <row r="2" ht="12" customHeight="1"/>
    <row r="3" spans="1:11" ht="28.5" customHeight="1">
      <c r="A3" s="226" t="s">
        <v>120</v>
      </c>
      <c r="C3" s="285" t="s">
        <v>182</v>
      </c>
      <c r="D3" s="285"/>
      <c r="E3" s="285"/>
      <c r="F3" s="285"/>
      <c r="G3" s="285"/>
      <c r="H3" s="285"/>
      <c r="I3" s="285"/>
      <c r="J3" s="285"/>
      <c r="K3" s="285"/>
    </row>
    <row r="4" spans="1:11" ht="42.75" customHeight="1">
      <c r="A4" s="226"/>
      <c r="C4" s="285" t="s">
        <v>183</v>
      </c>
      <c r="D4" s="285"/>
      <c r="E4" s="285"/>
      <c r="F4" s="285"/>
      <c r="G4" s="285"/>
      <c r="H4" s="285"/>
      <c r="I4" s="285"/>
      <c r="J4" s="285"/>
      <c r="K4" s="285"/>
    </row>
    <row r="5" spans="1:11" ht="24" customHeight="1" thickBot="1">
      <c r="A5" s="226"/>
      <c r="C5" s="286" t="s">
        <v>106</v>
      </c>
      <c r="D5" s="286"/>
      <c r="E5" s="51"/>
      <c r="F5" s="51"/>
      <c r="G5" s="51"/>
      <c r="H5" s="51"/>
      <c r="I5" s="51"/>
      <c r="J5" s="287" t="s">
        <v>107</v>
      </c>
      <c r="K5" s="287"/>
    </row>
    <row r="6" spans="1:11" ht="36" customHeight="1" thickBot="1" thickTop="1">
      <c r="A6" s="226"/>
      <c r="C6" s="275" t="s">
        <v>0</v>
      </c>
      <c r="D6" s="273" t="s">
        <v>113</v>
      </c>
      <c r="E6" s="153" t="s">
        <v>1</v>
      </c>
      <c r="F6" s="153" t="s">
        <v>2</v>
      </c>
      <c r="G6" s="153" t="s">
        <v>3</v>
      </c>
      <c r="H6" s="153" t="s">
        <v>46</v>
      </c>
      <c r="I6" s="153" t="s">
        <v>47</v>
      </c>
      <c r="J6" s="275" t="s">
        <v>4</v>
      </c>
      <c r="K6" s="275" t="s">
        <v>5</v>
      </c>
    </row>
    <row r="7" spans="1:11" ht="33.75" customHeight="1" thickBot="1" thickTop="1">
      <c r="A7" s="226"/>
      <c r="C7" s="276"/>
      <c r="D7" s="297"/>
      <c r="E7" s="154" t="s">
        <v>48</v>
      </c>
      <c r="F7" s="154" t="s">
        <v>49</v>
      </c>
      <c r="G7" s="154" t="s">
        <v>50</v>
      </c>
      <c r="H7" s="154" t="s">
        <v>52</v>
      </c>
      <c r="I7" s="154" t="s">
        <v>51</v>
      </c>
      <c r="J7" s="281"/>
      <c r="K7" s="276"/>
    </row>
    <row r="8" spans="1:16" ht="38.25" customHeight="1">
      <c r="A8" s="226"/>
      <c r="C8" s="158">
        <v>1</v>
      </c>
      <c r="D8" s="168" t="s">
        <v>6</v>
      </c>
      <c r="E8" s="204">
        <v>2.64</v>
      </c>
      <c r="F8" s="204">
        <v>6.01</v>
      </c>
      <c r="G8" s="204">
        <v>4.77</v>
      </c>
      <c r="H8" s="204">
        <v>3.82</v>
      </c>
      <c r="I8" s="204">
        <v>4.29</v>
      </c>
      <c r="J8" s="174" t="s">
        <v>7</v>
      </c>
      <c r="K8" s="158">
        <v>1</v>
      </c>
      <c r="L8" s="203"/>
      <c r="M8" s="203"/>
      <c r="N8" s="203"/>
      <c r="O8" s="203"/>
      <c r="P8" s="203"/>
    </row>
    <row r="9" spans="1:16" ht="28.5" customHeight="1">
      <c r="A9" s="226"/>
      <c r="C9" s="159">
        <v>2</v>
      </c>
      <c r="D9" s="160" t="s">
        <v>8</v>
      </c>
      <c r="E9" s="198">
        <f>E10+E11</f>
        <v>65.86999999999999</v>
      </c>
      <c r="F9" s="198">
        <f>F10+F11</f>
        <v>62.55</v>
      </c>
      <c r="G9" s="198">
        <f>G10+G11</f>
        <v>57.77</v>
      </c>
      <c r="H9" s="198">
        <f>H10+H11</f>
        <v>59.35</v>
      </c>
      <c r="I9" s="198">
        <f>I10+I11</f>
        <v>61.46</v>
      </c>
      <c r="J9" s="162" t="s">
        <v>9</v>
      </c>
      <c r="K9" s="175">
        <v>2</v>
      </c>
      <c r="L9" s="203"/>
      <c r="M9" s="203"/>
      <c r="N9" s="203"/>
      <c r="O9" s="203"/>
      <c r="P9" s="203"/>
    </row>
    <row r="10" spans="1:16" ht="31.5" customHeight="1">
      <c r="A10" s="226"/>
      <c r="C10" s="159" t="s">
        <v>10</v>
      </c>
      <c r="D10" s="160" t="s">
        <v>11</v>
      </c>
      <c r="E10" s="200">
        <v>65.8</v>
      </c>
      <c r="F10" s="200">
        <v>62.47</v>
      </c>
      <c r="G10" s="200">
        <v>57.68</v>
      </c>
      <c r="H10" s="200">
        <v>59.25</v>
      </c>
      <c r="I10" s="200">
        <v>61.38</v>
      </c>
      <c r="J10" s="162" t="s">
        <v>12</v>
      </c>
      <c r="K10" s="176" t="s">
        <v>10</v>
      </c>
      <c r="L10" s="203"/>
      <c r="M10" s="203"/>
      <c r="N10" s="203"/>
      <c r="O10" s="203"/>
      <c r="P10" s="203"/>
    </row>
    <row r="11" spans="1:16" ht="36.75" customHeight="1">
      <c r="A11" s="226"/>
      <c r="C11" s="159" t="s">
        <v>13</v>
      </c>
      <c r="D11" s="160" t="s">
        <v>14</v>
      </c>
      <c r="E11" s="200">
        <v>0.07</v>
      </c>
      <c r="F11" s="200">
        <v>0.08</v>
      </c>
      <c r="G11" s="200">
        <v>0.09</v>
      </c>
      <c r="H11" s="200">
        <v>0.1</v>
      </c>
      <c r="I11" s="200">
        <v>0.08</v>
      </c>
      <c r="J11" s="163" t="s">
        <v>15</v>
      </c>
      <c r="K11" s="170" t="s">
        <v>13</v>
      </c>
      <c r="L11" s="203"/>
      <c r="M11" s="203"/>
      <c r="N11" s="203"/>
      <c r="O11" s="203"/>
      <c r="P11" s="203"/>
    </row>
    <row r="12" spans="1:16" ht="36.75" customHeight="1">
      <c r="A12" s="66"/>
      <c r="C12" s="159">
        <v>3</v>
      </c>
      <c r="D12" s="160" t="s">
        <v>16</v>
      </c>
      <c r="E12" s="200">
        <v>0.85</v>
      </c>
      <c r="F12" s="200">
        <v>0.86</v>
      </c>
      <c r="G12" s="200">
        <v>1.67</v>
      </c>
      <c r="H12" s="200">
        <v>1.57</v>
      </c>
      <c r="I12" s="200">
        <v>1.23</v>
      </c>
      <c r="J12" s="163" t="s">
        <v>17</v>
      </c>
      <c r="K12" s="159">
        <v>3</v>
      </c>
      <c r="L12" s="203"/>
      <c r="M12" s="203"/>
      <c r="N12" s="203"/>
      <c r="O12" s="203"/>
      <c r="P12" s="203"/>
    </row>
    <row r="13" spans="1:16" ht="34.5" customHeight="1">
      <c r="A13" s="66"/>
      <c r="C13" s="159">
        <v>4</v>
      </c>
      <c r="D13" s="160" t="s">
        <v>18</v>
      </c>
      <c r="E13" s="200">
        <v>1.01</v>
      </c>
      <c r="F13" s="200">
        <v>1.51</v>
      </c>
      <c r="G13" s="200">
        <v>1.62</v>
      </c>
      <c r="H13" s="200">
        <v>1.13</v>
      </c>
      <c r="I13" s="200">
        <v>1.31</v>
      </c>
      <c r="J13" s="162" t="s">
        <v>19</v>
      </c>
      <c r="K13" s="159">
        <v>4</v>
      </c>
      <c r="L13" s="203"/>
      <c r="M13" s="203"/>
      <c r="N13" s="203"/>
      <c r="O13" s="203"/>
      <c r="P13" s="203"/>
    </row>
    <row r="14" spans="1:16" ht="36.75" customHeight="1">
      <c r="A14" s="66"/>
      <c r="C14" s="159">
        <v>5</v>
      </c>
      <c r="D14" s="160" t="s">
        <v>20</v>
      </c>
      <c r="E14" s="200">
        <v>1.9</v>
      </c>
      <c r="F14" s="200">
        <v>2.14</v>
      </c>
      <c r="G14" s="200">
        <v>2.2</v>
      </c>
      <c r="H14" s="200">
        <v>2.66</v>
      </c>
      <c r="I14" s="200">
        <v>2.22</v>
      </c>
      <c r="J14" s="163" t="s">
        <v>21</v>
      </c>
      <c r="K14" s="159">
        <v>5</v>
      </c>
      <c r="L14" s="203"/>
      <c r="M14" s="203"/>
      <c r="N14" s="203"/>
      <c r="O14" s="203"/>
      <c r="P14" s="203"/>
    </row>
    <row r="15" spans="1:16" ht="35.25" customHeight="1">
      <c r="A15" s="66"/>
      <c r="C15" s="159">
        <v>6</v>
      </c>
      <c r="D15" s="160" t="s">
        <v>85</v>
      </c>
      <c r="E15" s="200">
        <v>7.1</v>
      </c>
      <c r="F15" s="200">
        <v>5.71</v>
      </c>
      <c r="G15" s="200">
        <v>7.71</v>
      </c>
      <c r="H15" s="200">
        <v>7.26</v>
      </c>
      <c r="I15" s="200">
        <v>6.94</v>
      </c>
      <c r="J15" s="163" t="s">
        <v>22</v>
      </c>
      <c r="K15" s="159">
        <v>6</v>
      </c>
      <c r="L15" s="203"/>
      <c r="M15" s="203"/>
      <c r="N15" s="203"/>
      <c r="O15" s="203"/>
      <c r="P15" s="203"/>
    </row>
    <row r="16" spans="1:16" ht="42.75" customHeight="1">
      <c r="A16" s="66"/>
      <c r="C16" s="159">
        <v>7</v>
      </c>
      <c r="D16" s="164" t="s">
        <v>23</v>
      </c>
      <c r="E16" s="200">
        <v>6.71</v>
      </c>
      <c r="F16" s="200">
        <v>6.95</v>
      </c>
      <c r="G16" s="200">
        <v>8.05</v>
      </c>
      <c r="H16" s="200">
        <v>7.95</v>
      </c>
      <c r="I16" s="200">
        <v>7.4</v>
      </c>
      <c r="J16" s="163" t="s">
        <v>24</v>
      </c>
      <c r="K16" s="159">
        <v>7</v>
      </c>
      <c r="L16" s="203"/>
      <c r="M16" s="203"/>
      <c r="N16" s="203"/>
      <c r="O16" s="203"/>
      <c r="P16" s="203"/>
    </row>
    <row r="17" spans="1:16" ht="39.75" customHeight="1">
      <c r="A17" s="66"/>
      <c r="C17" s="159">
        <v>8</v>
      </c>
      <c r="D17" s="164" t="s">
        <v>25</v>
      </c>
      <c r="E17" s="198">
        <f>E18+E19</f>
        <v>4.85</v>
      </c>
      <c r="F17" s="198">
        <f>F18+F19</f>
        <v>4.86</v>
      </c>
      <c r="G17" s="198">
        <f>G18+G19</f>
        <v>5.75</v>
      </c>
      <c r="H17" s="198">
        <f>H18+H19</f>
        <v>5.699999999999999</v>
      </c>
      <c r="I17" s="198">
        <f>I18+I19</f>
        <v>5.29</v>
      </c>
      <c r="J17" s="163" t="s">
        <v>26</v>
      </c>
      <c r="K17" s="175">
        <v>8</v>
      </c>
      <c r="L17" s="203"/>
      <c r="M17" s="203"/>
      <c r="N17" s="203"/>
      <c r="O17" s="203"/>
      <c r="P17" s="203"/>
    </row>
    <row r="18" spans="1:16" ht="31.5" customHeight="1">
      <c r="A18" s="66"/>
      <c r="C18" s="159" t="s">
        <v>27</v>
      </c>
      <c r="D18" s="160" t="s">
        <v>28</v>
      </c>
      <c r="E18" s="200">
        <v>1.07</v>
      </c>
      <c r="F18" s="200">
        <v>0.92</v>
      </c>
      <c r="G18" s="200">
        <v>1.13</v>
      </c>
      <c r="H18" s="200">
        <v>1.14</v>
      </c>
      <c r="I18" s="200">
        <v>1.07</v>
      </c>
      <c r="J18" s="162" t="s">
        <v>29</v>
      </c>
      <c r="K18" s="176" t="s">
        <v>27</v>
      </c>
      <c r="L18" s="203"/>
      <c r="M18" s="203"/>
      <c r="N18" s="203"/>
      <c r="O18" s="203"/>
      <c r="P18" s="203"/>
    </row>
    <row r="19" spans="1:16" ht="28.5" customHeight="1">
      <c r="A19" s="66"/>
      <c r="C19" s="159" t="s">
        <v>30</v>
      </c>
      <c r="D19" s="160" t="s">
        <v>31</v>
      </c>
      <c r="E19" s="200">
        <v>3.78</v>
      </c>
      <c r="F19" s="200">
        <v>3.94</v>
      </c>
      <c r="G19" s="200">
        <v>4.62</v>
      </c>
      <c r="H19" s="200">
        <v>4.56</v>
      </c>
      <c r="I19" s="200">
        <v>4.22</v>
      </c>
      <c r="J19" s="162" t="s">
        <v>32</v>
      </c>
      <c r="K19" s="170" t="s">
        <v>30</v>
      </c>
      <c r="L19" s="203"/>
      <c r="M19" s="203"/>
      <c r="N19" s="203"/>
      <c r="O19" s="203"/>
      <c r="P19" s="203"/>
    </row>
    <row r="20" spans="1:16" ht="36" customHeight="1">
      <c r="A20" s="66"/>
      <c r="C20" s="177">
        <v>9</v>
      </c>
      <c r="D20" s="164" t="s">
        <v>177</v>
      </c>
      <c r="E20" s="198">
        <f>E21+E22</f>
        <v>9.07</v>
      </c>
      <c r="F20" s="198">
        <f>F21+F22</f>
        <v>9.41</v>
      </c>
      <c r="G20" s="198">
        <f>G21+G22</f>
        <v>10.46</v>
      </c>
      <c r="H20" s="198">
        <f>H21+H22</f>
        <v>10.559999999999999</v>
      </c>
      <c r="I20" s="198">
        <f>I21+I22</f>
        <v>9.86</v>
      </c>
      <c r="J20" s="163" t="s">
        <v>33</v>
      </c>
      <c r="K20" s="175">
        <v>9</v>
      </c>
      <c r="L20" s="203"/>
      <c r="M20" s="203"/>
      <c r="N20" s="203"/>
      <c r="O20" s="203"/>
      <c r="P20" s="203"/>
    </row>
    <row r="21" spans="1:16" ht="28.5" customHeight="1">
      <c r="A21" s="66"/>
      <c r="C21" s="177" t="s">
        <v>34</v>
      </c>
      <c r="D21" s="164" t="s">
        <v>35</v>
      </c>
      <c r="E21" s="200">
        <v>7</v>
      </c>
      <c r="F21" s="200">
        <v>7.51</v>
      </c>
      <c r="G21" s="200">
        <v>7.91</v>
      </c>
      <c r="H21" s="200">
        <v>8.03</v>
      </c>
      <c r="I21" s="200">
        <v>7.6</v>
      </c>
      <c r="J21" s="162" t="s">
        <v>36</v>
      </c>
      <c r="K21" s="176" t="s">
        <v>34</v>
      </c>
      <c r="L21" s="203"/>
      <c r="M21" s="203"/>
      <c r="N21" s="203"/>
      <c r="O21" s="203"/>
      <c r="P21" s="203"/>
    </row>
    <row r="22" spans="1:16" ht="28.5" customHeight="1">
      <c r="A22" s="66"/>
      <c r="C22" s="178" t="s">
        <v>37</v>
      </c>
      <c r="D22" s="179" t="s">
        <v>38</v>
      </c>
      <c r="E22" s="201">
        <v>2.07</v>
      </c>
      <c r="F22" s="201">
        <v>1.9</v>
      </c>
      <c r="G22" s="201">
        <v>2.55</v>
      </c>
      <c r="H22" s="201">
        <v>2.53</v>
      </c>
      <c r="I22" s="201">
        <v>2.26</v>
      </c>
      <c r="J22" s="180" t="s">
        <v>39</v>
      </c>
      <c r="K22" s="181" t="s">
        <v>37</v>
      </c>
      <c r="L22" s="203"/>
      <c r="M22" s="203"/>
      <c r="N22" s="203"/>
      <c r="O22" s="203"/>
      <c r="P22" s="203"/>
    </row>
    <row r="23" spans="1:16" ht="28.5" customHeight="1" thickBot="1">
      <c r="A23" s="67">
        <v>12</v>
      </c>
      <c r="B23" s="185"/>
      <c r="C23" s="284" t="s">
        <v>40</v>
      </c>
      <c r="D23" s="284"/>
      <c r="E23" s="202">
        <f>E22+E21+E19+E18+E16+E15+E14+E13+E12+E11+E10+E8</f>
        <v>100</v>
      </c>
      <c r="F23" s="202">
        <f>F22+F21+F19+F18+F16+F15+F14+F13+F12+F11+F10+F8</f>
        <v>100</v>
      </c>
      <c r="G23" s="202">
        <f>G22+G21+G19+G18+G16+G15+G14+G13+G12+G11+G10+G8</f>
        <v>100</v>
      </c>
      <c r="H23" s="202">
        <f>H22+H21+H19+H18+H16+H15+H14+H13+H12+H11+H10+H8</f>
        <v>100</v>
      </c>
      <c r="I23" s="202">
        <f>I22+I21+I19+I18+I16+I15+I14+I13+I12+I11+I10+I8</f>
        <v>100</v>
      </c>
      <c r="J23" s="295" t="s">
        <v>41</v>
      </c>
      <c r="K23" s="296"/>
      <c r="L23" s="203"/>
      <c r="M23" s="203"/>
      <c r="N23" s="203"/>
      <c r="O23" s="203"/>
      <c r="P23" s="203"/>
    </row>
    <row r="24" spans="1:11" ht="28.5" customHeight="1" thickTop="1">
      <c r="A24" s="66"/>
      <c r="B24" s="182"/>
      <c r="C24" s="183"/>
      <c r="D24" s="183"/>
      <c r="E24" s="183"/>
      <c r="F24" s="183"/>
      <c r="G24" s="183"/>
      <c r="H24" s="183"/>
      <c r="I24" s="183"/>
      <c r="J24" s="183"/>
      <c r="K24" s="184"/>
    </row>
    <row r="25" spans="1:9" ht="28.5" customHeight="1">
      <c r="A25" s="66"/>
      <c r="E25" s="17"/>
      <c r="F25" s="17"/>
      <c r="G25" s="17"/>
      <c r="H25" s="17"/>
      <c r="I25" s="17"/>
    </row>
    <row r="26" spans="1:9" ht="28.5" customHeight="1">
      <c r="A26" s="66"/>
      <c r="I26" s="17"/>
    </row>
    <row r="27" ht="28.5" customHeight="1">
      <c r="A27" s="66"/>
    </row>
  </sheetData>
  <sheetProtection/>
  <mergeCells count="11">
    <mergeCell ref="C5:D5"/>
    <mergeCell ref="J5:K5"/>
    <mergeCell ref="A3:A11"/>
    <mergeCell ref="C23:D23"/>
    <mergeCell ref="J23:K23"/>
    <mergeCell ref="C3:K3"/>
    <mergeCell ref="C4:K4"/>
    <mergeCell ref="C6:C7"/>
    <mergeCell ref="D6:D7"/>
    <mergeCell ref="J6:J7"/>
    <mergeCell ref="K6:K7"/>
  </mergeCells>
  <printOptions horizontalCentered="1"/>
  <pageMargins left="0.196850393700787" right="0.2" top="0.2" bottom="0.2" header="0.196850393700787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rightToLeft="1" tabSelected="1" view="pageBreakPreview" zoomScale="70" zoomScaleSheetLayoutView="70" zoomScalePageLayoutView="0" workbookViewId="0" topLeftCell="A4">
      <selection activeCell="F8" sqref="F8"/>
    </sheetView>
  </sheetViews>
  <sheetFormatPr defaultColWidth="9.140625" defaultRowHeight="12.75"/>
  <cols>
    <col min="1" max="1" width="5.421875" style="19" bestFit="1" customWidth="1"/>
    <col min="2" max="2" width="3.57421875" style="19" customWidth="1"/>
    <col min="3" max="3" width="40.7109375" style="19" customWidth="1"/>
    <col min="4" max="4" width="17.421875" style="19" customWidth="1"/>
    <col min="5" max="5" width="19.421875" style="19" customWidth="1"/>
    <col min="6" max="6" width="19.8515625" style="19" customWidth="1"/>
    <col min="7" max="7" width="55.140625" style="19" customWidth="1"/>
    <col min="8" max="9" width="9.140625" style="19" customWidth="1"/>
    <col min="10" max="10" width="12.8515625" style="19" bestFit="1" customWidth="1"/>
    <col min="11" max="11" width="12.00390625" style="19" bestFit="1" customWidth="1"/>
    <col min="12" max="16384" width="9.140625" style="19" customWidth="1"/>
  </cols>
  <sheetData>
    <row r="1" spans="1:2" ht="12.75" customHeight="1">
      <c r="A1" s="226" t="s">
        <v>120</v>
      </c>
      <c r="B1" s="56"/>
    </row>
    <row r="2" spans="1:7" ht="21" customHeight="1">
      <c r="A2" s="226"/>
      <c r="B2" s="56"/>
      <c r="C2" s="229" t="s">
        <v>147</v>
      </c>
      <c r="D2" s="229"/>
      <c r="E2" s="229"/>
      <c r="F2" s="229"/>
      <c r="G2" s="229"/>
    </row>
    <row r="3" spans="1:7" ht="22.5" customHeight="1">
      <c r="A3" s="226"/>
      <c r="B3" s="56"/>
      <c r="C3" s="230" t="s">
        <v>148</v>
      </c>
      <c r="D3" s="230"/>
      <c r="E3" s="230"/>
      <c r="F3" s="230"/>
      <c r="G3" s="230"/>
    </row>
    <row r="4" spans="1:7" ht="22.5" customHeight="1" thickBot="1">
      <c r="A4" s="226"/>
      <c r="B4" s="56"/>
      <c r="C4" s="18" t="s">
        <v>92</v>
      </c>
      <c r="D4" s="75"/>
      <c r="E4" s="75"/>
      <c r="F4" s="75"/>
      <c r="G4" s="79" t="s">
        <v>93</v>
      </c>
    </row>
    <row r="5" spans="1:7" ht="39" customHeight="1">
      <c r="A5" s="226"/>
      <c r="B5" s="56"/>
      <c r="C5" s="231" t="s">
        <v>69</v>
      </c>
      <c r="D5" s="235" t="s">
        <v>149</v>
      </c>
      <c r="E5" s="235" t="s">
        <v>150</v>
      </c>
      <c r="F5" s="96" t="s">
        <v>108</v>
      </c>
      <c r="G5" s="233" t="s">
        <v>70</v>
      </c>
    </row>
    <row r="6" spans="1:7" ht="38.25" customHeight="1" thickBot="1">
      <c r="A6" s="226"/>
      <c r="B6" s="56"/>
      <c r="C6" s="232"/>
      <c r="D6" s="236"/>
      <c r="E6" s="236"/>
      <c r="F6" s="97" t="s">
        <v>109</v>
      </c>
      <c r="G6" s="234"/>
    </row>
    <row r="7" spans="1:7" ht="76.5" customHeight="1">
      <c r="A7" s="226"/>
      <c r="C7" s="89" t="s">
        <v>124</v>
      </c>
      <c r="D7" s="93">
        <v>277884.9</v>
      </c>
      <c r="E7" s="93">
        <v>198774.3</v>
      </c>
      <c r="F7" s="92">
        <f>((E7/D7)-1)*100</f>
        <v>-28.468837277592286</v>
      </c>
      <c r="G7" s="98" t="s">
        <v>123</v>
      </c>
    </row>
    <row r="8" spans="1:9" ht="84" customHeight="1">
      <c r="A8" s="226"/>
      <c r="C8" s="90" t="s">
        <v>110</v>
      </c>
      <c r="D8" s="93">
        <v>7102</v>
      </c>
      <c r="E8" s="93">
        <v>4950.8</v>
      </c>
      <c r="F8" s="93">
        <f>((E8/D8)-1)*100</f>
        <v>-30.29005913827091</v>
      </c>
      <c r="G8" s="99" t="s">
        <v>84</v>
      </c>
      <c r="I8" s="214"/>
    </row>
    <row r="9" spans="1:11" ht="84" customHeight="1">
      <c r="A9" s="226"/>
      <c r="C9" s="90" t="s">
        <v>125</v>
      </c>
      <c r="D9" s="93">
        <v>235.1</v>
      </c>
      <c r="E9" s="93">
        <v>168.2</v>
      </c>
      <c r="F9" s="94">
        <f>((E9/D9)-1)*100</f>
        <v>-28.455976180348785</v>
      </c>
      <c r="G9" s="100" t="s">
        <v>82</v>
      </c>
      <c r="J9" s="26"/>
      <c r="K9" s="26"/>
    </row>
    <row r="10" spans="1:7" ht="84" customHeight="1">
      <c r="A10" s="57"/>
      <c r="C10" s="90" t="s">
        <v>111</v>
      </c>
      <c r="D10" s="93">
        <v>6</v>
      </c>
      <c r="E10" s="93">
        <v>4.2</v>
      </c>
      <c r="F10" s="93">
        <f>((E10/D10)-1)*100</f>
        <v>-29.999999999999993</v>
      </c>
      <c r="G10" s="99" t="s">
        <v>83</v>
      </c>
    </row>
    <row r="11" spans="1:7" ht="84" customHeight="1" thickBot="1">
      <c r="A11" s="193"/>
      <c r="C11" s="91" t="s">
        <v>112</v>
      </c>
      <c r="D11" s="95">
        <v>223075</v>
      </c>
      <c r="E11" s="95">
        <v>188112.3</v>
      </c>
      <c r="F11" s="95">
        <f>((E11/D11)-1)*100</f>
        <v>-15.673069595427547</v>
      </c>
      <c r="G11" s="101" t="s">
        <v>90</v>
      </c>
    </row>
    <row r="12" ht="12" customHeight="1">
      <c r="A12" s="57"/>
    </row>
    <row r="13" spans="1:6" ht="15.75">
      <c r="A13" s="57"/>
      <c r="C13" s="191" t="s">
        <v>126</v>
      </c>
      <c r="D13" s="40"/>
      <c r="E13" s="40"/>
      <c r="F13" s="40"/>
    </row>
    <row r="14" spans="1:6" ht="15.75">
      <c r="A14" s="193">
        <v>4</v>
      </c>
      <c r="C14" s="191" t="s">
        <v>127</v>
      </c>
      <c r="D14" s="42"/>
      <c r="E14" s="41"/>
      <c r="F14" s="41"/>
    </row>
    <row r="15" spans="4:6" ht="15">
      <c r="D15" s="41"/>
      <c r="F15" s="40"/>
    </row>
    <row r="16" spans="4:6" ht="15">
      <c r="D16" s="41"/>
      <c r="E16" s="41"/>
      <c r="F16" s="40"/>
    </row>
    <row r="17" spans="4:6" ht="15">
      <c r="D17" s="40"/>
      <c r="E17" s="40"/>
      <c r="F17" s="40"/>
    </row>
    <row r="20" ht="12.75">
      <c r="C20" s="190"/>
    </row>
    <row r="21" ht="12.75">
      <c r="F21" s="19" t="s">
        <v>88</v>
      </c>
    </row>
    <row r="29" spans="5:6" ht="12.75">
      <c r="E29" s="20"/>
      <c r="F29" s="20"/>
    </row>
    <row r="33" spans="3:7" ht="18">
      <c r="C33" s="21"/>
      <c r="D33" s="21"/>
      <c r="E33" s="22"/>
      <c r="F33" s="22"/>
      <c r="G33" s="23"/>
    </row>
    <row r="34" spans="3:7" ht="18">
      <c r="C34" s="227"/>
      <c r="D34" s="227"/>
      <c r="E34" s="227"/>
      <c r="F34" s="227"/>
      <c r="G34" s="227"/>
    </row>
    <row r="35" spans="3:7" ht="15.75" customHeight="1">
      <c r="C35" s="228"/>
      <c r="D35" s="228"/>
      <c r="E35" s="228"/>
      <c r="F35" s="228"/>
      <c r="G35" s="228"/>
    </row>
    <row r="56" spans="3:7" ht="18">
      <c r="C56" s="21"/>
      <c r="D56" s="21"/>
      <c r="E56" s="22"/>
      <c r="F56" s="22"/>
      <c r="G56" s="23"/>
    </row>
    <row r="57" spans="3:7" ht="18">
      <c r="C57" s="227"/>
      <c r="D57" s="227"/>
      <c r="E57" s="227"/>
      <c r="F57" s="227"/>
      <c r="G57" s="227"/>
    </row>
    <row r="58" spans="3:7" ht="18">
      <c r="C58" s="228"/>
      <c r="D58" s="228"/>
      <c r="E58" s="228"/>
      <c r="F58" s="228"/>
      <c r="G58" s="228"/>
    </row>
    <row r="77" spans="5:6" ht="12.75">
      <c r="E77" s="20"/>
      <c r="F77" s="20"/>
    </row>
  </sheetData>
  <sheetProtection/>
  <mergeCells count="11">
    <mergeCell ref="E5:E6"/>
    <mergeCell ref="A1:A9"/>
    <mergeCell ref="C34:G34"/>
    <mergeCell ref="C35:G35"/>
    <mergeCell ref="C57:G57"/>
    <mergeCell ref="C58:G58"/>
    <mergeCell ref="C2:G2"/>
    <mergeCell ref="C3:G3"/>
    <mergeCell ref="C5:C6"/>
    <mergeCell ref="G5:G6"/>
    <mergeCell ref="D5:D6"/>
  </mergeCells>
  <printOptions horizontalCentered="1" verticalCentered="1"/>
  <pageMargins left="0.26" right="0.33" top="0.36" bottom="0.26" header="0.196850393700787" footer="0.45"/>
  <pageSetup horizontalDpi="600" verticalDpi="6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79"/>
  <sheetViews>
    <sheetView rightToLeft="1" view="pageBreakPreview" zoomScaleSheetLayoutView="100" zoomScalePageLayoutView="0" workbookViewId="0" topLeftCell="A46">
      <selection activeCell="I17" sqref="I17"/>
    </sheetView>
  </sheetViews>
  <sheetFormatPr defaultColWidth="9.140625" defaultRowHeight="12.75"/>
  <cols>
    <col min="1" max="1" width="7.00390625" style="19" customWidth="1"/>
    <col min="2" max="2" width="41.7109375" style="19" customWidth="1"/>
    <col min="3" max="5" width="16.7109375" style="19" customWidth="1"/>
    <col min="6" max="6" width="22.8515625" style="19" customWidth="1"/>
    <col min="7" max="7" width="17.7109375" style="19" customWidth="1"/>
    <col min="8" max="8" width="25.8515625" style="19" customWidth="1"/>
    <col min="9" max="10" width="9.140625" style="19" customWidth="1"/>
    <col min="11" max="11" width="19.7109375" style="19" customWidth="1"/>
    <col min="12" max="12" width="19.57421875" style="19" customWidth="1"/>
    <col min="13" max="13" width="15.28125" style="19" customWidth="1"/>
    <col min="14" max="14" width="15.421875" style="19" customWidth="1"/>
    <col min="15" max="16384" width="9.140625" style="19" customWidth="1"/>
  </cols>
  <sheetData>
    <row r="2" spans="2:6" ht="12.75">
      <c r="B2" s="39"/>
      <c r="C2" s="39"/>
      <c r="D2" s="39"/>
      <c r="E2" s="39"/>
      <c r="F2" s="39"/>
    </row>
    <row r="4" spans="3:7" ht="12.75">
      <c r="C4" s="26"/>
      <c r="D4" s="26"/>
      <c r="E4" s="26"/>
      <c r="F4" s="26"/>
      <c r="G4" s="26"/>
    </row>
    <row r="7" spans="5:7" ht="18">
      <c r="E7" s="114"/>
      <c r="F7" s="114" t="s">
        <v>86</v>
      </c>
      <c r="G7" s="114" t="s">
        <v>87</v>
      </c>
    </row>
    <row r="8" spans="5:7" ht="18">
      <c r="E8" s="114">
        <v>2019</v>
      </c>
      <c r="F8" s="115">
        <v>277884.86939999997</v>
      </c>
      <c r="G8" s="115">
        <v>223075.02079256196</v>
      </c>
    </row>
    <row r="9" spans="5:7" ht="18">
      <c r="E9" s="114">
        <v>2020</v>
      </c>
      <c r="F9" s="115">
        <v>198774.3254</v>
      </c>
      <c r="G9" s="115">
        <v>188112.26580000002</v>
      </c>
    </row>
    <row r="10" spans="5:7" ht="12.75">
      <c r="E10" s="77"/>
      <c r="F10" s="77"/>
      <c r="G10" s="77"/>
    </row>
    <row r="18" ht="12.75"/>
    <row r="19" ht="12.75"/>
    <row r="22" spans="4:5" ht="12.75">
      <c r="D22" s="20"/>
      <c r="E22" s="20"/>
    </row>
    <row r="26" spans="2:8" ht="18">
      <c r="B26" s="21"/>
      <c r="C26" s="21"/>
      <c r="D26" s="22"/>
      <c r="E26" s="22"/>
      <c r="F26" s="22"/>
      <c r="H26" s="23"/>
    </row>
    <row r="27" spans="2:11" ht="20.25" customHeight="1">
      <c r="B27" s="237"/>
      <c r="C27" s="237"/>
      <c r="D27" s="237"/>
      <c r="E27" s="237"/>
      <c r="F27" s="237"/>
      <c r="G27" s="27"/>
      <c r="H27" s="27"/>
      <c r="I27" s="24"/>
      <c r="J27" s="24"/>
      <c r="K27" s="24"/>
    </row>
    <row r="28" spans="2:11" ht="21.75" customHeight="1">
      <c r="B28" s="228"/>
      <c r="C28" s="228"/>
      <c r="D28" s="228"/>
      <c r="E28" s="228"/>
      <c r="F28" s="228"/>
      <c r="G28" s="21"/>
      <c r="H28" s="21"/>
      <c r="I28" s="25"/>
      <c r="J28" s="25"/>
      <c r="K28" s="25"/>
    </row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44.25" customHeight="1"/>
    <row r="53" spans="2:8" ht="30.75" customHeight="1">
      <c r="B53" s="21"/>
      <c r="C53" s="21"/>
      <c r="D53" s="22"/>
      <c r="E53" s="22"/>
      <c r="F53" s="22"/>
      <c r="H53" s="23"/>
    </row>
    <row r="54" spans="2:8" ht="18">
      <c r="B54" s="237"/>
      <c r="C54" s="237"/>
      <c r="D54" s="237"/>
      <c r="E54" s="237"/>
      <c r="F54" s="237"/>
      <c r="G54" s="27"/>
      <c r="H54" s="27"/>
    </row>
    <row r="55" spans="2:8" ht="18" customHeight="1">
      <c r="B55" s="228"/>
      <c r="C55" s="228"/>
      <c r="D55" s="228"/>
      <c r="E55" s="228"/>
      <c r="F55" s="228"/>
      <c r="G55" s="21"/>
      <c r="H55" s="21"/>
    </row>
    <row r="57" ht="16.5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spans="4:5" ht="18" customHeight="1">
      <c r="D74" s="20"/>
      <c r="E74" s="20"/>
    </row>
    <row r="75" ht="18" customHeight="1"/>
    <row r="76" ht="18" customHeight="1"/>
    <row r="77" ht="79.5" customHeight="1"/>
    <row r="78" spans="2:6" s="59" customFormat="1" ht="39" customHeight="1">
      <c r="B78" s="211" t="s">
        <v>120</v>
      </c>
      <c r="C78" s="63"/>
      <c r="D78" s="63"/>
      <c r="E78" s="63"/>
      <c r="F78" s="60">
        <v>5</v>
      </c>
    </row>
    <row r="79" ht="12.75">
      <c r="F79" s="58"/>
    </row>
  </sheetData>
  <sheetProtection/>
  <mergeCells count="4">
    <mergeCell ref="B54:F54"/>
    <mergeCell ref="B55:F55"/>
    <mergeCell ref="B27:F27"/>
    <mergeCell ref="B28:F28"/>
  </mergeCells>
  <printOptions horizontalCentered="1" verticalCentered="1"/>
  <pageMargins left="0.354330708661417" right="0.38" top="0.28" bottom="0.21" header="0.196850393700787" footer="0.21"/>
  <pageSetup horizontalDpi="600" verticalDpi="600" orientation="portrait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rightToLeft="1" view="pageBreakPreview" zoomScale="82" zoomScaleSheetLayoutView="82" zoomScalePageLayoutView="0" workbookViewId="0" topLeftCell="A1">
      <selection activeCell="I17" sqref="I17"/>
    </sheetView>
  </sheetViews>
  <sheetFormatPr defaultColWidth="9.140625" defaultRowHeight="12.75"/>
  <cols>
    <col min="1" max="1" width="6.7109375" style="19" customWidth="1"/>
    <col min="2" max="2" width="16.8515625" style="19" customWidth="1"/>
    <col min="3" max="3" width="19.00390625" style="19" customWidth="1"/>
    <col min="4" max="4" width="21.7109375" style="19" customWidth="1"/>
    <col min="5" max="5" width="32.7109375" style="19" customWidth="1"/>
    <col min="6" max="6" width="12.00390625" style="19" bestFit="1" customWidth="1"/>
    <col min="7" max="7" width="16.28125" style="19" bestFit="1" customWidth="1"/>
    <col min="8" max="8" width="14.7109375" style="19" bestFit="1" customWidth="1"/>
    <col min="9" max="9" width="12.00390625" style="19" bestFit="1" customWidth="1"/>
    <col min="10" max="10" width="15.28125" style="19" customWidth="1"/>
    <col min="11" max="11" width="9.140625" style="19" customWidth="1"/>
    <col min="12" max="12" width="10.57421875" style="19" bestFit="1" customWidth="1"/>
    <col min="13" max="16384" width="9.140625" style="19" customWidth="1"/>
  </cols>
  <sheetData>
    <row r="1" spans="2:12" ht="46.5" customHeight="1">
      <c r="B1" s="241" t="s">
        <v>172</v>
      </c>
      <c r="C1" s="241"/>
      <c r="D1" s="241"/>
      <c r="E1" s="241"/>
      <c r="L1" s="26"/>
    </row>
    <row r="2" spans="2:8" ht="65.25" customHeight="1">
      <c r="B2" s="242" t="s">
        <v>173</v>
      </c>
      <c r="C2" s="242"/>
      <c r="D2" s="242"/>
      <c r="E2" s="242"/>
      <c r="F2" s="39"/>
      <c r="G2" s="39"/>
      <c r="H2" s="39"/>
    </row>
    <row r="3" spans="2:5" ht="26.25" customHeight="1" thickBot="1">
      <c r="B3" s="52" t="s">
        <v>94</v>
      </c>
      <c r="C3" s="28"/>
      <c r="D3" s="28"/>
      <c r="E3" s="53" t="s">
        <v>95</v>
      </c>
    </row>
    <row r="4" spans="2:5" ht="30.75" customHeight="1" thickTop="1">
      <c r="B4" s="245" t="s">
        <v>113</v>
      </c>
      <c r="C4" s="243">
        <v>2020</v>
      </c>
      <c r="D4" s="102" t="s">
        <v>71</v>
      </c>
      <c r="E4" s="247" t="s">
        <v>4</v>
      </c>
    </row>
    <row r="5" spans="2:8" ht="34.5" customHeight="1" thickBot="1">
      <c r="B5" s="246"/>
      <c r="C5" s="244"/>
      <c r="D5" s="195" t="s">
        <v>72</v>
      </c>
      <c r="E5" s="248"/>
      <c r="H5" s="36"/>
    </row>
    <row r="6" spans="2:11" ht="22.5" customHeight="1">
      <c r="B6" s="103" t="s">
        <v>114</v>
      </c>
      <c r="C6" s="104">
        <v>93400604.3</v>
      </c>
      <c r="D6" s="104">
        <v>46.4</v>
      </c>
      <c r="E6" s="105" t="s">
        <v>73</v>
      </c>
      <c r="F6" s="213"/>
      <c r="G6" s="17"/>
      <c r="H6" s="36"/>
      <c r="J6" s="37"/>
      <c r="K6" s="26"/>
    </row>
    <row r="7" spans="2:11" ht="22.5" customHeight="1">
      <c r="B7" s="106" t="s">
        <v>115</v>
      </c>
      <c r="C7" s="107">
        <v>42698356</v>
      </c>
      <c r="D7" s="107">
        <v>21.2</v>
      </c>
      <c r="E7" s="108" t="s">
        <v>74</v>
      </c>
      <c r="F7" s="213"/>
      <c r="G7" s="17"/>
      <c r="H7" s="36"/>
      <c r="J7" s="37"/>
      <c r="K7" s="26"/>
    </row>
    <row r="8" spans="2:8" ht="22.5" customHeight="1" thickBot="1">
      <c r="B8" s="109" t="s">
        <v>116</v>
      </c>
      <c r="C8" s="107">
        <v>65150183.199999996</v>
      </c>
      <c r="D8" s="107">
        <v>32.4</v>
      </c>
      <c r="E8" s="110" t="s">
        <v>75</v>
      </c>
      <c r="F8" s="213"/>
      <c r="G8" s="17"/>
      <c r="H8" s="17"/>
    </row>
    <row r="9" spans="2:11" ht="22.5" customHeight="1" thickBot="1">
      <c r="B9" s="111" t="s">
        <v>47</v>
      </c>
      <c r="C9" s="112">
        <f>C6+C7+C8</f>
        <v>201249143.5</v>
      </c>
      <c r="D9" s="207">
        <f>D6+D7+D8</f>
        <v>100</v>
      </c>
      <c r="E9" s="113" t="s">
        <v>58</v>
      </c>
      <c r="F9" s="26"/>
      <c r="G9" s="17"/>
      <c r="H9" s="17"/>
      <c r="J9" s="37"/>
      <c r="K9" s="26"/>
    </row>
    <row r="10" spans="2:5" ht="13.5" thickTop="1">
      <c r="B10" s="29"/>
      <c r="C10" s="30"/>
      <c r="D10" s="33"/>
      <c r="E10" s="30"/>
    </row>
    <row r="11" spans="2:5" ht="12.75" customHeight="1">
      <c r="B11" s="29"/>
      <c r="C11" s="33"/>
      <c r="D11" s="48"/>
      <c r="E11" s="30"/>
    </row>
    <row r="12" spans="2:9" ht="34.5" customHeight="1">
      <c r="B12" s="29"/>
      <c r="C12" s="30"/>
      <c r="D12" s="48"/>
      <c r="E12" s="30"/>
      <c r="F12" s="238"/>
      <c r="G12" s="238"/>
      <c r="H12" s="238"/>
      <c r="I12" s="238"/>
    </row>
    <row r="13" spans="2:5" ht="12.75">
      <c r="B13" s="29"/>
      <c r="C13" s="30"/>
      <c r="D13" s="48"/>
      <c r="E13" s="30"/>
    </row>
    <row r="14" spans="2:5" ht="12.75">
      <c r="B14" s="29"/>
      <c r="C14" s="30"/>
      <c r="D14" s="33"/>
      <c r="E14" s="30"/>
    </row>
    <row r="15" spans="2:5" ht="34.5" customHeight="1">
      <c r="B15" s="240"/>
      <c r="C15" s="240"/>
      <c r="D15" s="240"/>
      <c r="E15" s="240"/>
    </row>
    <row r="16" spans="2:5" ht="34.5" customHeight="1">
      <c r="B16" s="240"/>
      <c r="C16" s="240"/>
      <c r="D16" s="240"/>
      <c r="E16" s="240"/>
    </row>
    <row r="17" spans="2:5" ht="36.75" customHeight="1">
      <c r="B17" s="29"/>
      <c r="C17" s="30"/>
      <c r="D17" s="30"/>
      <c r="E17" s="30"/>
    </row>
    <row r="18" spans="2:5" ht="14.25" customHeight="1">
      <c r="B18" s="29"/>
      <c r="C18" s="30"/>
      <c r="D18" s="30"/>
      <c r="E18" s="30"/>
    </row>
    <row r="19" spans="2:10" ht="14.25" customHeight="1">
      <c r="B19" s="29"/>
      <c r="C19" s="30"/>
      <c r="D19" s="30"/>
      <c r="E19" s="30"/>
      <c r="G19" s="156"/>
      <c r="J19" s="26"/>
    </row>
    <row r="20" spans="2:10" ht="14.25" customHeight="1">
      <c r="B20" s="30"/>
      <c r="C20" s="30"/>
      <c r="D20" s="30"/>
      <c r="E20" s="30"/>
      <c r="G20" s="160"/>
      <c r="J20" s="26"/>
    </row>
    <row r="21" spans="2:10" ht="14.25" customHeight="1">
      <c r="B21" s="30"/>
      <c r="C21" s="30"/>
      <c r="D21" s="30"/>
      <c r="E21" s="30"/>
      <c r="G21" s="160"/>
      <c r="J21" s="26"/>
    </row>
    <row r="22" spans="2:10" ht="14.25" customHeight="1">
      <c r="B22" s="30"/>
      <c r="C22" s="30"/>
      <c r="D22" s="30"/>
      <c r="E22" s="30"/>
      <c r="G22" s="160"/>
      <c r="J22" s="26"/>
    </row>
    <row r="23" spans="2:10" ht="14.25" customHeight="1">
      <c r="B23" s="30"/>
      <c r="C23" s="30"/>
      <c r="D23" s="30"/>
      <c r="E23" s="30"/>
      <c r="G23" s="160"/>
      <c r="J23" s="26"/>
    </row>
    <row r="24" spans="2:10" ht="14.25" customHeight="1">
      <c r="B24" s="30"/>
      <c r="C24" s="30"/>
      <c r="D24" s="30"/>
      <c r="E24" s="30"/>
      <c r="G24" s="160"/>
      <c r="J24" s="26"/>
    </row>
    <row r="25" spans="2:10" ht="14.25" customHeight="1">
      <c r="B25" s="30"/>
      <c r="C25" s="30"/>
      <c r="D25" s="30"/>
      <c r="E25" s="30"/>
      <c r="G25" s="160"/>
      <c r="J25" s="26"/>
    </row>
    <row r="26" spans="2:10" ht="14.25" customHeight="1">
      <c r="B26" s="30"/>
      <c r="C26" s="30"/>
      <c r="D26" s="30"/>
      <c r="E26" s="30"/>
      <c r="J26" s="26"/>
    </row>
    <row r="27" spans="2:5" ht="14.25" customHeight="1">
      <c r="B27" s="30"/>
      <c r="C27" s="30"/>
      <c r="D27" s="30"/>
      <c r="E27" s="30"/>
    </row>
    <row r="28" spans="2:5" ht="14.25" customHeight="1">
      <c r="B28" s="30"/>
      <c r="C28" s="30"/>
      <c r="D28" s="30"/>
      <c r="E28" s="30"/>
    </row>
    <row r="29" spans="2:5" ht="14.25" customHeight="1">
      <c r="B29" s="30"/>
      <c r="C29" s="30"/>
      <c r="D29" s="30"/>
      <c r="E29" s="30"/>
    </row>
    <row r="30" ht="178.5" customHeight="1"/>
    <row r="31" spans="1:6" s="59" customFormat="1" ht="25.5" customHeight="1">
      <c r="A31" s="239" t="s">
        <v>120</v>
      </c>
      <c r="B31" s="239"/>
      <c r="C31" s="239"/>
      <c r="D31" s="63"/>
      <c r="E31" s="194">
        <v>6</v>
      </c>
      <c r="F31" s="60"/>
    </row>
    <row r="35" spans="2:5" ht="34.5" customHeight="1">
      <c r="B35" s="31"/>
      <c r="C35" s="31"/>
      <c r="D35" s="31"/>
      <c r="E35" s="31"/>
    </row>
    <row r="36" spans="2:5" ht="42.75" customHeight="1">
      <c r="B36" s="32"/>
      <c r="C36" s="32"/>
      <c r="D36" s="32"/>
      <c r="E36" s="32"/>
    </row>
  </sheetData>
  <sheetProtection/>
  <mergeCells count="9">
    <mergeCell ref="F12:I12"/>
    <mergeCell ref="A31:C31"/>
    <mergeCell ref="B16:E16"/>
    <mergeCell ref="B15:E15"/>
    <mergeCell ref="B1:E1"/>
    <mergeCell ref="B2:E2"/>
    <mergeCell ref="C4:C5"/>
    <mergeCell ref="B4:B5"/>
    <mergeCell ref="E4:E5"/>
  </mergeCells>
  <printOptions horizontalCentered="1"/>
  <pageMargins left="0.26" right="0.39" top="0.52" bottom="0.31" header="0.2" footer="0.21"/>
  <pageSetup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rightToLeft="1" zoomScale="80" zoomScaleNormal="80" zoomScaleSheetLayoutView="50" zoomScalePageLayoutView="0" workbookViewId="0" topLeftCell="A9">
      <selection activeCell="I17" sqref="I17"/>
    </sheetView>
  </sheetViews>
  <sheetFormatPr defaultColWidth="9.140625" defaultRowHeight="12.75"/>
  <cols>
    <col min="1" max="1" width="3.57421875" style="3" customWidth="1"/>
    <col min="2" max="2" width="8.00390625" style="3" customWidth="1"/>
    <col min="3" max="3" width="21.28125" style="3" customWidth="1"/>
    <col min="4" max="5" width="17.57421875" style="3" customWidth="1"/>
    <col min="6" max="6" width="18.00390625" style="3" customWidth="1"/>
    <col min="7" max="7" width="18.28125" style="3" customWidth="1"/>
    <col min="8" max="8" width="17.28125" style="3" customWidth="1"/>
    <col min="9" max="9" width="18.28125" style="3" customWidth="1"/>
    <col min="10" max="10" width="28.28125" style="3" customWidth="1"/>
    <col min="11" max="11" width="10.57421875" style="3" bestFit="1" customWidth="1"/>
    <col min="12" max="12" width="10.8515625" style="3" bestFit="1" customWidth="1"/>
    <col min="13" max="16384" width="9.140625" style="3" customWidth="1"/>
  </cols>
  <sheetData>
    <row r="1" spans="1:10" ht="27.75" customHeight="1">
      <c r="A1" s="226" t="s">
        <v>120</v>
      </c>
      <c r="C1" s="249" t="s">
        <v>151</v>
      </c>
      <c r="D1" s="249"/>
      <c r="E1" s="249"/>
      <c r="F1" s="249"/>
      <c r="G1" s="249"/>
      <c r="H1" s="249"/>
      <c r="I1" s="249"/>
      <c r="J1" s="249"/>
    </row>
    <row r="2" spans="1:10" ht="35.25" customHeight="1">
      <c r="A2" s="226"/>
      <c r="C2" s="250" t="s">
        <v>152</v>
      </c>
      <c r="D2" s="250"/>
      <c r="E2" s="250"/>
      <c r="F2" s="250"/>
      <c r="G2" s="250"/>
      <c r="H2" s="250"/>
      <c r="I2" s="250"/>
      <c r="J2" s="250"/>
    </row>
    <row r="3" spans="1:10" ht="24.75" customHeight="1" thickBot="1">
      <c r="A3" s="226"/>
      <c r="C3" s="55" t="s">
        <v>96</v>
      </c>
      <c r="D3" s="76"/>
      <c r="E3" s="76"/>
      <c r="F3" s="76"/>
      <c r="G3" s="49"/>
      <c r="H3" s="49"/>
      <c r="I3" s="49"/>
      <c r="J3" s="54" t="s">
        <v>97</v>
      </c>
    </row>
    <row r="4" spans="1:10" ht="36" customHeight="1" thickTop="1">
      <c r="A4" s="226"/>
      <c r="C4" s="257" t="s">
        <v>76</v>
      </c>
      <c r="D4" s="255" t="s">
        <v>117</v>
      </c>
      <c r="E4" s="255"/>
      <c r="F4" s="255"/>
      <c r="G4" s="251" t="s">
        <v>118</v>
      </c>
      <c r="H4" s="252"/>
      <c r="I4" s="253"/>
      <c r="J4" s="260" t="s">
        <v>53</v>
      </c>
    </row>
    <row r="5" spans="1:10" ht="36" customHeight="1">
      <c r="A5" s="226"/>
      <c r="C5" s="258"/>
      <c r="D5" s="255" t="s">
        <v>54</v>
      </c>
      <c r="E5" s="255"/>
      <c r="F5" s="255"/>
      <c r="G5" s="254" t="s">
        <v>89</v>
      </c>
      <c r="H5" s="255"/>
      <c r="I5" s="256"/>
      <c r="J5" s="261"/>
    </row>
    <row r="6" spans="1:11" ht="36" customHeight="1">
      <c r="A6" s="226"/>
      <c r="C6" s="258"/>
      <c r="D6" s="116" t="s">
        <v>55</v>
      </c>
      <c r="E6" s="117" t="s">
        <v>59</v>
      </c>
      <c r="F6" s="118" t="s">
        <v>47</v>
      </c>
      <c r="G6" s="117" t="s">
        <v>55</v>
      </c>
      <c r="H6" s="119" t="s">
        <v>119</v>
      </c>
      <c r="I6" s="120" t="s">
        <v>47</v>
      </c>
      <c r="J6" s="261"/>
      <c r="K6" s="3" t="s">
        <v>60</v>
      </c>
    </row>
    <row r="7" spans="1:10" ht="36" customHeight="1" thickBot="1">
      <c r="A7" s="226"/>
      <c r="C7" s="259"/>
      <c r="D7" s="121" t="s">
        <v>56</v>
      </c>
      <c r="E7" s="122" t="s">
        <v>57</v>
      </c>
      <c r="F7" s="123" t="s">
        <v>58</v>
      </c>
      <c r="G7" s="124" t="s">
        <v>56</v>
      </c>
      <c r="H7" s="125" t="s">
        <v>57</v>
      </c>
      <c r="I7" s="126" t="s">
        <v>58</v>
      </c>
      <c r="J7" s="262"/>
    </row>
    <row r="8" spans="1:13" ht="50.25" customHeight="1">
      <c r="A8" s="226"/>
      <c r="C8" s="127" t="s">
        <v>153</v>
      </c>
      <c r="D8" s="131">
        <v>20548529.1</v>
      </c>
      <c r="E8" s="132">
        <f aca="true" t="shared" si="0" ref="E8:E13">F8-D8</f>
        <v>33258433.800000004</v>
      </c>
      <c r="F8" s="131">
        <v>53806962.900000006</v>
      </c>
      <c r="G8" s="131">
        <v>32457017.7</v>
      </c>
      <c r="H8" s="132">
        <f aca="true" t="shared" si="1" ref="H8:H13">I8-G8</f>
        <v>16866781.900000002</v>
      </c>
      <c r="I8" s="131">
        <v>49323799.6</v>
      </c>
      <c r="J8" s="135" t="s">
        <v>159</v>
      </c>
      <c r="K8" s="47"/>
      <c r="L8" s="47"/>
      <c r="M8" s="4"/>
    </row>
    <row r="9" spans="1:13" ht="50.25" customHeight="1">
      <c r="A9" s="226"/>
      <c r="C9" s="127" t="s">
        <v>154</v>
      </c>
      <c r="D9" s="131">
        <v>8823589</v>
      </c>
      <c r="E9" s="132">
        <f t="shared" si="0"/>
        <v>32287411.900000006</v>
      </c>
      <c r="F9" s="131">
        <v>41111000.900000006</v>
      </c>
      <c r="G9" s="131">
        <v>29568343.1</v>
      </c>
      <c r="H9" s="132">
        <f t="shared" si="1"/>
        <v>17759876.699999996</v>
      </c>
      <c r="I9" s="131">
        <v>47328219.8</v>
      </c>
      <c r="J9" s="135" t="s">
        <v>160</v>
      </c>
      <c r="K9" s="47"/>
      <c r="L9" s="47"/>
      <c r="M9" s="4"/>
    </row>
    <row r="10" spans="1:13" ht="50.25" customHeight="1">
      <c r="A10" s="61"/>
      <c r="C10" s="127" t="s">
        <v>155</v>
      </c>
      <c r="D10" s="131">
        <v>15082816.5</v>
      </c>
      <c r="E10" s="132">
        <f t="shared" si="0"/>
        <v>38803769.99999999</v>
      </c>
      <c r="F10" s="131">
        <v>53886586.49999999</v>
      </c>
      <c r="G10" s="131">
        <v>26493235.4</v>
      </c>
      <c r="H10" s="132">
        <f t="shared" si="1"/>
        <v>19438869.499999993</v>
      </c>
      <c r="I10" s="131">
        <v>45932104.89999999</v>
      </c>
      <c r="J10" s="135" t="s">
        <v>161</v>
      </c>
      <c r="K10" s="47"/>
      <c r="L10" s="47"/>
      <c r="M10" s="4"/>
    </row>
    <row r="11" spans="1:13" ht="50.25" customHeight="1">
      <c r="A11" s="61"/>
      <c r="C11" s="127" t="s">
        <v>156</v>
      </c>
      <c r="D11" s="131">
        <v>16340791.4</v>
      </c>
      <c r="E11" s="132">
        <f t="shared" si="0"/>
        <v>36103801.800000004</v>
      </c>
      <c r="F11" s="131">
        <v>52444593.2</v>
      </c>
      <c r="G11" s="131">
        <v>27738417.5</v>
      </c>
      <c r="H11" s="132">
        <f t="shared" si="1"/>
        <v>19076026.9</v>
      </c>
      <c r="I11" s="131">
        <v>46814444.4</v>
      </c>
      <c r="J11" s="135" t="s">
        <v>162</v>
      </c>
      <c r="K11" s="47"/>
      <c r="L11" s="47"/>
      <c r="M11" s="4"/>
    </row>
    <row r="12" spans="1:13" ht="50.25" customHeight="1">
      <c r="A12" s="61"/>
      <c r="C12" s="128" t="s">
        <v>157</v>
      </c>
      <c r="D12" s="133">
        <f>D8+D9+D10+D11</f>
        <v>60795726</v>
      </c>
      <c r="E12" s="133">
        <f>F12-D12</f>
        <v>140453417.5</v>
      </c>
      <c r="F12" s="133">
        <f>F8+F9+F10+F11</f>
        <v>201249143.5</v>
      </c>
      <c r="G12" s="134">
        <f>G8+G9+G10+G11</f>
        <v>116257013.69999999</v>
      </c>
      <c r="H12" s="134">
        <f t="shared" si="1"/>
        <v>73141555.00000003</v>
      </c>
      <c r="I12" s="134">
        <f>I8+I9+I10+I11</f>
        <v>189398568.70000002</v>
      </c>
      <c r="J12" s="136" t="s">
        <v>163</v>
      </c>
      <c r="K12" s="47"/>
      <c r="L12" s="47"/>
      <c r="M12" s="4"/>
    </row>
    <row r="13" spans="1:13" ht="50.25" customHeight="1">
      <c r="A13" s="61"/>
      <c r="C13" s="128" t="s">
        <v>132</v>
      </c>
      <c r="D13" s="134">
        <v>114386366</v>
      </c>
      <c r="E13" s="134">
        <f t="shared" si="0"/>
        <v>167098278.39999998</v>
      </c>
      <c r="F13" s="134">
        <v>281484644.4</v>
      </c>
      <c r="G13" s="134">
        <v>133000811.5</v>
      </c>
      <c r="H13" s="134">
        <f t="shared" si="1"/>
        <v>92057556.39999998</v>
      </c>
      <c r="I13" s="134">
        <v>225058367.89999998</v>
      </c>
      <c r="J13" s="136" t="s">
        <v>133</v>
      </c>
      <c r="K13" s="47"/>
      <c r="L13" s="47"/>
      <c r="M13" s="4"/>
    </row>
    <row r="14" spans="1:12" ht="56.25" customHeight="1">
      <c r="A14" s="61"/>
      <c r="C14" s="129" t="s">
        <v>158</v>
      </c>
      <c r="D14" s="132">
        <f aca="true" t="shared" si="2" ref="D14:I14">((D12/D13)-1)*100</f>
        <v>-46.85054860471746</v>
      </c>
      <c r="E14" s="132">
        <f t="shared" si="2"/>
        <v>-15.945622633057589</v>
      </c>
      <c r="F14" s="131">
        <f t="shared" si="2"/>
        <v>-28.50439713009083</v>
      </c>
      <c r="G14" s="132">
        <f t="shared" si="2"/>
        <v>-12.58924484081062</v>
      </c>
      <c r="H14" s="132">
        <f t="shared" si="2"/>
        <v>-20.548015980141688</v>
      </c>
      <c r="I14" s="132">
        <f t="shared" si="2"/>
        <v>-15.844689327812356</v>
      </c>
      <c r="J14" s="137" t="s">
        <v>164</v>
      </c>
      <c r="K14" s="47"/>
      <c r="L14" s="47"/>
    </row>
    <row r="15" spans="1:12" ht="54.75" customHeight="1" thickBot="1">
      <c r="A15" s="62">
        <v>7</v>
      </c>
      <c r="C15" s="130" t="s">
        <v>174</v>
      </c>
      <c r="D15" s="215">
        <f aca="true" t="shared" si="3" ref="D15:I15">((D11/D10)-1)*100</f>
        <v>8.340450870034788</v>
      </c>
      <c r="E15" s="215">
        <f t="shared" si="3"/>
        <v>-6.958004853652078</v>
      </c>
      <c r="F15" s="215">
        <f t="shared" si="3"/>
        <v>-2.6759781861483978</v>
      </c>
      <c r="G15" s="215">
        <f t="shared" si="3"/>
        <v>4.700000136638649</v>
      </c>
      <c r="H15" s="215">
        <f t="shared" si="3"/>
        <v>-1.8665828277719232</v>
      </c>
      <c r="I15" s="215">
        <f t="shared" si="3"/>
        <v>1.920964654071411</v>
      </c>
      <c r="J15" s="138" t="s">
        <v>165</v>
      </c>
      <c r="K15" s="47"/>
      <c r="L15" s="47"/>
    </row>
    <row r="16" spans="1:10" ht="37.5" customHeight="1" thickTop="1">
      <c r="A16" s="61"/>
      <c r="G16" s="78"/>
      <c r="H16" s="78"/>
      <c r="I16" s="78"/>
      <c r="J16" s="34"/>
    </row>
    <row r="17" spans="3:9" ht="36" customHeight="1">
      <c r="C17" s="5"/>
      <c r="D17" s="6"/>
      <c r="E17" s="6"/>
      <c r="F17" s="6"/>
      <c r="G17" s="6"/>
      <c r="H17" s="6"/>
      <c r="I17" s="6"/>
    </row>
    <row r="18" spans="3:6" ht="32.25" customHeight="1">
      <c r="C18" s="6"/>
      <c r="D18" s="6"/>
      <c r="E18" s="46"/>
      <c r="F18" s="45"/>
    </row>
    <row r="19" spans="4:6" ht="12.75">
      <c r="D19" s="6"/>
      <c r="E19" s="46"/>
      <c r="F19" s="45"/>
    </row>
    <row r="20" spans="4:6" ht="12.75">
      <c r="D20" s="6"/>
      <c r="E20" s="6"/>
      <c r="F20" s="45"/>
    </row>
    <row r="21" spans="3:6" ht="12.75">
      <c r="C21" s="6"/>
      <c r="D21" s="6"/>
      <c r="E21" s="6"/>
      <c r="F21" s="45"/>
    </row>
    <row r="22" spans="3:6" ht="12.75">
      <c r="C22" s="6"/>
      <c r="D22" s="6"/>
      <c r="E22" s="6"/>
      <c r="F22" s="45"/>
    </row>
    <row r="23" spans="3:6" ht="12.75">
      <c r="C23" s="6"/>
      <c r="D23" s="6"/>
      <c r="E23" s="6"/>
      <c r="F23" s="45"/>
    </row>
    <row r="24" spans="4:6" ht="12.75">
      <c r="D24" s="6"/>
      <c r="E24" s="6"/>
      <c r="F24" s="45"/>
    </row>
    <row r="25" spans="4:6" ht="12.75">
      <c r="D25" s="6"/>
      <c r="E25" s="6"/>
      <c r="F25" s="45"/>
    </row>
    <row r="26" spans="4:6" ht="12.75">
      <c r="D26" s="6"/>
      <c r="E26" s="6"/>
      <c r="F26" s="45"/>
    </row>
    <row r="27" spans="5:6" ht="12.75">
      <c r="E27" s="6"/>
      <c r="F27" s="45"/>
    </row>
    <row r="28" spans="4:6" ht="12.75">
      <c r="D28" s="35"/>
      <c r="E28" s="6"/>
      <c r="F28" s="45"/>
    </row>
    <row r="29" ht="12.75">
      <c r="E29" s="6"/>
    </row>
    <row r="30" ht="12.75">
      <c r="E30" s="6"/>
    </row>
    <row r="31" ht="12.75">
      <c r="E31" s="6"/>
    </row>
    <row r="32" ht="12.75">
      <c r="E32" s="6"/>
    </row>
  </sheetData>
  <sheetProtection/>
  <mergeCells count="9">
    <mergeCell ref="A1:A9"/>
    <mergeCell ref="C1:J1"/>
    <mergeCell ref="C2:J2"/>
    <mergeCell ref="G4:I4"/>
    <mergeCell ref="G5:I5"/>
    <mergeCell ref="D4:F4"/>
    <mergeCell ref="D5:F5"/>
    <mergeCell ref="C4:C7"/>
    <mergeCell ref="J4:J7"/>
  </mergeCells>
  <printOptions horizontalCentered="1" verticalCentered="1"/>
  <pageMargins left="0.2" right="0.3" top="0.24" bottom="0.28" header="0.13" footer="0.17"/>
  <pageSetup horizontalDpi="600" verticalDpi="600" orientation="landscape" paperSize="9" scale="82" r:id="rId1"/>
  <rowBreaks count="1" manualBreakCount="1">
    <brk id="15" min="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61"/>
  <sheetViews>
    <sheetView rightToLeft="1" zoomScaleSheetLayoutView="65" zoomScalePageLayoutView="0" workbookViewId="0" topLeftCell="A34">
      <selection activeCell="I17" sqref="I17"/>
    </sheetView>
  </sheetViews>
  <sheetFormatPr defaultColWidth="9.140625" defaultRowHeight="12.75"/>
  <cols>
    <col min="1" max="1" width="8.57421875" style="7" customWidth="1"/>
    <col min="2" max="2" width="20.421875" style="7" customWidth="1"/>
    <col min="3" max="3" width="14.7109375" style="7" bestFit="1" customWidth="1"/>
    <col min="4" max="7" width="13.7109375" style="7" customWidth="1"/>
    <col min="8" max="8" width="20.7109375" style="7" customWidth="1"/>
    <col min="9" max="9" width="2.57421875" style="7" customWidth="1"/>
    <col min="10" max="10" width="2.421875" style="7" customWidth="1"/>
    <col min="11" max="11" width="14.8515625" style="7" bestFit="1" customWidth="1"/>
    <col min="12" max="16384" width="9.140625" style="7" customWidth="1"/>
  </cols>
  <sheetData>
    <row r="1" spans="2:8" ht="42.75" customHeight="1">
      <c r="B1" s="263" t="s">
        <v>170</v>
      </c>
      <c r="C1" s="263"/>
      <c r="D1" s="263"/>
      <c r="E1" s="263"/>
      <c r="F1" s="263"/>
      <c r="G1" s="263"/>
      <c r="H1" s="263"/>
    </row>
    <row r="2" spans="2:8" ht="45" customHeight="1">
      <c r="B2" s="264" t="s">
        <v>171</v>
      </c>
      <c r="C2" s="264"/>
      <c r="D2" s="264"/>
      <c r="E2" s="264"/>
      <c r="F2" s="264"/>
      <c r="G2" s="264"/>
      <c r="H2" s="264"/>
    </row>
    <row r="3" spans="2:8" ht="22.5" customHeight="1" thickBot="1">
      <c r="B3" s="139" t="s">
        <v>99</v>
      </c>
      <c r="C3" s="140"/>
      <c r="D3" s="140"/>
      <c r="E3" s="140"/>
      <c r="F3" s="140"/>
      <c r="G3" s="140"/>
      <c r="H3" s="141" t="s">
        <v>98</v>
      </c>
    </row>
    <row r="4" spans="2:8" ht="90.75" thickTop="1">
      <c r="B4" s="265" t="s">
        <v>61</v>
      </c>
      <c r="C4" s="142" t="s">
        <v>62</v>
      </c>
      <c r="D4" s="142" t="s">
        <v>78</v>
      </c>
      <c r="E4" s="142" t="s">
        <v>63</v>
      </c>
      <c r="F4" s="142" t="s">
        <v>78</v>
      </c>
      <c r="G4" s="142" t="s">
        <v>64</v>
      </c>
      <c r="H4" s="267" t="s">
        <v>65</v>
      </c>
    </row>
    <row r="5" spans="2:8" ht="90">
      <c r="B5" s="266"/>
      <c r="C5" s="143" t="s">
        <v>77</v>
      </c>
      <c r="D5" s="143" t="s">
        <v>79</v>
      </c>
      <c r="E5" s="143" t="s">
        <v>67</v>
      </c>
      <c r="F5" s="143" t="s">
        <v>66</v>
      </c>
      <c r="G5" s="143" t="s">
        <v>68</v>
      </c>
      <c r="H5" s="268"/>
    </row>
    <row r="6" spans="2:13" ht="19.5" customHeight="1">
      <c r="B6" s="144" t="s">
        <v>153</v>
      </c>
      <c r="C6" s="208">
        <v>408570</v>
      </c>
      <c r="D6" s="145"/>
      <c r="E6" s="217">
        <v>45.85</v>
      </c>
      <c r="F6" s="145"/>
      <c r="G6" s="146">
        <v>3.8573444444444442</v>
      </c>
      <c r="H6" s="146" t="s">
        <v>166</v>
      </c>
      <c r="I6" s="8"/>
      <c r="K6" s="43">
        <v>90</v>
      </c>
      <c r="L6" s="7">
        <v>347.161</v>
      </c>
      <c r="M6" s="7">
        <f>L6/K6</f>
        <v>3.8573444444444442</v>
      </c>
    </row>
    <row r="7" spans="2:13" ht="19.5" customHeight="1">
      <c r="B7" s="147" t="s">
        <v>154</v>
      </c>
      <c r="C7" s="209">
        <v>372048</v>
      </c>
      <c r="D7" s="148">
        <f>((C7/C6)-1)*100</f>
        <v>-8.938982304133935</v>
      </c>
      <c r="E7" s="218">
        <v>23.36</v>
      </c>
      <c r="F7" s="148">
        <f>((E7/E6)-1)*100</f>
        <v>-49.05125408942204</v>
      </c>
      <c r="G7" s="148">
        <v>3.5687142857142855</v>
      </c>
      <c r="H7" s="148" t="s">
        <v>167</v>
      </c>
      <c r="I7" s="8"/>
      <c r="J7" s="43"/>
      <c r="K7" s="43">
        <v>91</v>
      </c>
      <c r="L7" s="7">
        <v>324.753</v>
      </c>
      <c r="M7" s="7">
        <f>L7/K7</f>
        <v>3.5687142857142855</v>
      </c>
    </row>
    <row r="8" spans="2:13" ht="19.5" customHeight="1">
      <c r="B8" s="147" t="s">
        <v>155</v>
      </c>
      <c r="C8" s="149">
        <v>333525</v>
      </c>
      <c r="D8" s="148">
        <f>((C8/C7)-1)*100</f>
        <v>-10.354309121403693</v>
      </c>
      <c r="E8" s="219">
        <v>41.54</v>
      </c>
      <c r="F8" s="148">
        <f>((E8/E7)-1)*100</f>
        <v>77.82534246575344</v>
      </c>
      <c r="G8" s="149">
        <v>3.089423913043478</v>
      </c>
      <c r="H8" s="148" t="s">
        <v>168</v>
      </c>
      <c r="K8" s="43">
        <v>92</v>
      </c>
      <c r="L8" s="7">
        <v>284.227</v>
      </c>
      <c r="M8" s="7">
        <f>L8/K8</f>
        <v>3.089423913043478</v>
      </c>
    </row>
    <row r="9" spans="2:13" ht="19.5" customHeight="1">
      <c r="B9" s="150" t="s">
        <v>156</v>
      </c>
      <c r="C9" s="149">
        <v>349219</v>
      </c>
      <c r="D9" s="149">
        <f>((C9/C8)-1)*100</f>
        <v>4.705494340754068</v>
      </c>
      <c r="E9" s="218">
        <v>42.98</v>
      </c>
      <c r="F9" s="148">
        <f>((E9/E8)-1)*100</f>
        <v>3.4665382763601205</v>
      </c>
      <c r="G9" s="148">
        <v>3.245858695652174</v>
      </c>
      <c r="H9" s="149" t="s">
        <v>169</v>
      </c>
      <c r="K9" s="43">
        <v>92</v>
      </c>
      <c r="L9" s="7">
        <v>298.619</v>
      </c>
      <c r="M9" s="7">
        <f>L9/K9</f>
        <v>3.245858695652174</v>
      </c>
    </row>
    <row r="10" spans="2:11" ht="21.75" customHeight="1">
      <c r="B10" s="150" t="s">
        <v>47</v>
      </c>
      <c r="C10" s="149">
        <f>C6+C7+C8+C9</f>
        <v>1463362</v>
      </c>
      <c r="D10" s="151"/>
      <c r="E10" s="151"/>
      <c r="F10" s="151"/>
      <c r="G10" s="151"/>
      <c r="H10" s="152" t="s">
        <v>58</v>
      </c>
      <c r="J10" s="43"/>
      <c r="K10" s="43">
        <f>SUM(K6:K9)</f>
        <v>365</v>
      </c>
    </row>
    <row r="11" spans="2:10" ht="21" customHeight="1">
      <c r="B11" s="10"/>
      <c r="C11" s="10"/>
      <c r="D11" s="10"/>
      <c r="E11" s="44"/>
      <c r="F11" s="9"/>
      <c r="G11" s="11"/>
      <c r="H11" s="12"/>
      <c r="J11" s="11"/>
    </row>
    <row r="12" spans="2:11" ht="18" customHeight="1">
      <c r="B12" s="269"/>
      <c r="C12" s="269"/>
      <c r="D12" s="269"/>
      <c r="E12" s="269"/>
      <c r="F12" s="269"/>
      <c r="G12" s="269"/>
      <c r="H12" s="269"/>
      <c r="I12" s="13"/>
      <c r="J12" s="13"/>
      <c r="K12" s="13"/>
    </row>
    <row r="13" spans="2:11" ht="15.75">
      <c r="B13" s="270"/>
      <c r="C13" s="270"/>
      <c r="D13" s="270"/>
      <c r="E13" s="270"/>
      <c r="F13" s="270"/>
      <c r="G13" s="270"/>
      <c r="H13" s="270"/>
      <c r="I13" s="14"/>
      <c r="J13" s="14"/>
      <c r="K13" s="14"/>
    </row>
    <row r="14" spans="2:7" ht="12.75">
      <c r="B14" s="15"/>
      <c r="C14" s="15"/>
      <c r="D14" s="15"/>
      <c r="E14" s="15"/>
      <c r="F14" s="15"/>
      <c r="G14" s="15"/>
    </row>
    <row r="15" spans="2:7" ht="12.75">
      <c r="B15" s="15"/>
      <c r="C15" s="15"/>
      <c r="D15" s="15"/>
      <c r="E15" s="15"/>
      <c r="F15" s="15"/>
      <c r="G15" s="15"/>
    </row>
    <row r="16" spans="2:7" ht="12.75">
      <c r="B16" s="15"/>
      <c r="C16" s="15"/>
      <c r="D16" s="15"/>
      <c r="E16" s="15"/>
      <c r="F16" s="15"/>
      <c r="G16" s="15"/>
    </row>
    <row r="17" spans="2:7" ht="12.75">
      <c r="B17" s="15"/>
      <c r="C17" s="15"/>
      <c r="D17" s="15"/>
      <c r="E17" s="15"/>
      <c r="F17" s="15"/>
      <c r="G17" s="15"/>
    </row>
    <row r="18" spans="2:11" ht="12.75">
      <c r="B18" s="15"/>
      <c r="C18" s="15"/>
      <c r="D18" s="15"/>
      <c r="E18" s="15"/>
      <c r="F18" s="15"/>
      <c r="G18" s="15"/>
      <c r="K18" s="43"/>
    </row>
    <row r="19" ht="12.75">
      <c r="B19" s="15"/>
    </row>
    <row r="31" spans="3:8" ht="15.75">
      <c r="C31" s="10"/>
      <c r="D31" s="10"/>
      <c r="E31" s="11"/>
      <c r="F31" s="11"/>
      <c r="G31" s="11"/>
      <c r="H31" s="12"/>
    </row>
    <row r="32" spans="2:9" ht="15.75">
      <c r="B32" s="10"/>
      <c r="C32" s="189"/>
      <c r="D32" s="189"/>
      <c r="E32" s="189"/>
      <c r="F32" s="189"/>
      <c r="G32" s="189"/>
      <c r="H32" s="189"/>
      <c r="I32" s="13"/>
    </row>
    <row r="33" spans="2:9" ht="15.75">
      <c r="B33" s="189"/>
      <c r="C33" s="11"/>
      <c r="D33" s="11"/>
      <c r="E33" s="11"/>
      <c r="F33" s="11"/>
      <c r="G33" s="11"/>
      <c r="H33" s="11"/>
      <c r="I33" s="14"/>
    </row>
    <row r="34" ht="15.75">
      <c r="B34" s="11"/>
    </row>
    <row r="48" spans="3:4" ht="12.75">
      <c r="C48" s="16"/>
      <c r="D48" s="16"/>
    </row>
    <row r="49" spans="3:4" ht="12.75">
      <c r="C49" s="16"/>
      <c r="D49" s="16"/>
    </row>
    <row r="50" ht="47.25" customHeight="1"/>
    <row r="51" spans="2:9" s="8" customFormat="1" ht="44.25" customHeight="1">
      <c r="B51" s="205"/>
      <c r="C51" s="205"/>
      <c r="D51" s="205"/>
      <c r="I51" s="206"/>
    </row>
    <row r="52" spans="1:16" ht="32.25" customHeight="1">
      <c r="A52" s="64"/>
      <c r="B52" s="196" t="s">
        <v>120</v>
      </c>
      <c r="C52" s="64"/>
      <c r="D52" s="64"/>
      <c r="E52" s="64"/>
      <c r="F52" s="64"/>
      <c r="G52" s="64"/>
      <c r="H52" s="64"/>
      <c r="I52" s="65">
        <v>8</v>
      </c>
      <c r="J52" s="64"/>
      <c r="K52" s="64"/>
      <c r="L52" s="64"/>
      <c r="M52" s="64"/>
      <c r="N52" s="64"/>
      <c r="O52" s="64"/>
      <c r="P52" s="64"/>
    </row>
    <row r="61" ht="12.75">
      <c r="E61" s="43"/>
    </row>
  </sheetData>
  <sheetProtection/>
  <mergeCells count="6">
    <mergeCell ref="B1:H1"/>
    <mergeCell ref="B2:H2"/>
    <mergeCell ref="B4:B5"/>
    <mergeCell ref="H4:H5"/>
    <mergeCell ref="B12:H12"/>
    <mergeCell ref="B13:H13"/>
  </mergeCells>
  <printOptions horizontalCentered="1" verticalCentered="1"/>
  <pageMargins left="0.2" right="0.52" top="0.38" bottom="0.24" header="0.2" footer="0.21"/>
  <pageSetup horizontalDpi="600" verticalDpi="6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2"/>
  <sheetViews>
    <sheetView rightToLeft="1" view="pageBreakPreview" zoomScale="60" zoomScalePageLayoutView="0" workbookViewId="0" topLeftCell="A7">
      <selection activeCell="I17" sqref="I17"/>
    </sheetView>
  </sheetViews>
  <sheetFormatPr defaultColWidth="14.421875" defaultRowHeight="34.5" customHeight="1"/>
  <cols>
    <col min="1" max="1" width="5.8515625" style="1" customWidth="1"/>
    <col min="2" max="2" width="2.8515625" style="1" customWidth="1"/>
    <col min="3" max="3" width="8.7109375" style="1" customWidth="1"/>
    <col min="4" max="4" width="28.140625" style="1" customWidth="1"/>
    <col min="5" max="5" width="19.140625" style="1" customWidth="1"/>
    <col min="6" max="6" width="21.421875" style="1" customWidth="1"/>
    <col min="7" max="7" width="18.140625" style="1" customWidth="1"/>
    <col min="8" max="8" width="20.7109375" style="1" customWidth="1"/>
    <col min="9" max="9" width="19.140625" style="1" customWidth="1"/>
    <col min="10" max="10" width="36.00390625" style="1" customWidth="1"/>
    <col min="11" max="11" width="11.00390625" style="1" customWidth="1"/>
    <col min="12" max="12" width="18.00390625" style="1" bestFit="1" customWidth="1"/>
    <col min="13" max="13" width="16.28125" style="1" bestFit="1" customWidth="1"/>
    <col min="14" max="14" width="21.140625" style="1" bestFit="1" customWidth="1"/>
    <col min="15" max="15" width="21.8515625" style="1" customWidth="1"/>
    <col min="16" max="16" width="16.28125" style="1" bestFit="1" customWidth="1"/>
    <col min="17" max="17" width="18.00390625" style="1" bestFit="1" customWidth="1"/>
    <col min="18" max="16384" width="14.421875" style="1" customWidth="1"/>
  </cols>
  <sheetData>
    <row r="1" spans="1:11" ht="42.75" customHeight="1">
      <c r="A1" s="226" t="s">
        <v>120</v>
      </c>
      <c r="C1" s="279" t="s">
        <v>175</v>
      </c>
      <c r="D1" s="279"/>
      <c r="E1" s="279"/>
      <c r="F1" s="279"/>
      <c r="G1" s="279"/>
      <c r="H1" s="279"/>
      <c r="I1" s="279"/>
      <c r="J1" s="279"/>
      <c r="K1" s="279"/>
    </row>
    <row r="2" spans="1:11" ht="34.5" customHeight="1">
      <c r="A2" s="226"/>
      <c r="C2" s="280" t="s">
        <v>176</v>
      </c>
      <c r="D2" s="280"/>
      <c r="E2" s="280"/>
      <c r="F2" s="280"/>
      <c r="G2" s="280"/>
      <c r="H2" s="280"/>
      <c r="I2" s="280"/>
      <c r="J2" s="280"/>
      <c r="K2" s="280"/>
    </row>
    <row r="3" spans="1:11" ht="34.5" customHeight="1" thickBot="1">
      <c r="A3" s="226"/>
      <c r="C3" s="277" t="s">
        <v>100</v>
      </c>
      <c r="D3" s="277"/>
      <c r="E3" s="50"/>
      <c r="F3" s="50"/>
      <c r="G3" s="50"/>
      <c r="H3" s="50"/>
      <c r="I3" s="50"/>
      <c r="J3" s="278" t="s">
        <v>101</v>
      </c>
      <c r="K3" s="278"/>
    </row>
    <row r="4" spans="1:11" ht="34.5" customHeight="1" thickBot="1" thickTop="1">
      <c r="A4" s="226"/>
      <c r="C4" s="275" t="s">
        <v>0</v>
      </c>
      <c r="D4" s="273" t="s">
        <v>113</v>
      </c>
      <c r="E4" s="153" t="s">
        <v>1</v>
      </c>
      <c r="F4" s="153" t="s">
        <v>2</v>
      </c>
      <c r="G4" s="153" t="s">
        <v>3</v>
      </c>
      <c r="H4" s="153" t="s">
        <v>46</v>
      </c>
      <c r="I4" s="153" t="s">
        <v>47</v>
      </c>
      <c r="J4" s="275" t="s">
        <v>4</v>
      </c>
      <c r="K4" s="275" t="s">
        <v>5</v>
      </c>
    </row>
    <row r="5" spans="1:11" ht="36.75" customHeight="1" thickBot="1" thickTop="1">
      <c r="A5" s="226"/>
      <c r="C5" s="281"/>
      <c r="D5" s="274"/>
      <c r="E5" s="154" t="s">
        <v>48</v>
      </c>
      <c r="F5" s="154" t="s">
        <v>49</v>
      </c>
      <c r="G5" s="154" t="s">
        <v>50</v>
      </c>
      <c r="H5" s="154" t="s">
        <v>52</v>
      </c>
      <c r="I5" s="154" t="s">
        <v>51</v>
      </c>
      <c r="J5" s="276"/>
      <c r="K5" s="276"/>
    </row>
    <row r="6" spans="1:16" ht="34.5" customHeight="1">
      <c r="A6" s="226"/>
      <c r="C6" s="155">
        <v>1</v>
      </c>
      <c r="D6" s="156" t="s">
        <v>6</v>
      </c>
      <c r="E6" s="169">
        <v>1858749.8</v>
      </c>
      <c r="F6" s="169">
        <v>4085136.7</v>
      </c>
      <c r="G6" s="169">
        <v>3118678</v>
      </c>
      <c r="H6" s="169">
        <v>2653439</v>
      </c>
      <c r="I6" s="169">
        <f>H6+G6+F6+E6</f>
        <v>11716003.5</v>
      </c>
      <c r="J6" s="157" t="s">
        <v>7</v>
      </c>
      <c r="K6" s="158">
        <v>1</v>
      </c>
      <c r="L6" s="36"/>
      <c r="M6" s="36"/>
      <c r="N6" s="203"/>
      <c r="O6" s="203"/>
      <c r="P6" s="17"/>
    </row>
    <row r="7" spans="1:16" ht="34.5" customHeight="1">
      <c r="A7" s="226"/>
      <c r="C7" s="159">
        <v>2</v>
      </c>
      <c r="D7" s="160" t="s">
        <v>8</v>
      </c>
      <c r="E7" s="161">
        <v>20606169.900000002</v>
      </c>
      <c r="F7" s="161">
        <v>8885937.8</v>
      </c>
      <c r="G7" s="161">
        <v>15148060.4</v>
      </c>
      <c r="H7" s="161">
        <v>16422861</v>
      </c>
      <c r="I7" s="161">
        <f aca="true" t="shared" si="0" ref="I7:I23">H7+G7+F7+E7</f>
        <v>61063029.10000001</v>
      </c>
      <c r="J7" s="162" t="s">
        <v>9</v>
      </c>
      <c r="K7" s="159">
        <v>2</v>
      </c>
      <c r="L7" s="36"/>
      <c r="M7" s="36"/>
      <c r="N7" s="203"/>
      <c r="O7" s="203"/>
      <c r="P7" s="17"/>
    </row>
    <row r="8" spans="1:16" ht="34.5" customHeight="1">
      <c r="A8" s="226"/>
      <c r="C8" s="159" t="s">
        <v>10</v>
      </c>
      <c r="D8" s="160" t="s">
        <v>11</v>
      </c>
      <c r="E8" s="161">
        <v>20548529.1</v>
      </c>
      <c r="F8" s="161">
        <v>8823589</v>
      </c>
      <c r="G8" s="161">
        <v>15082816.5</v>
      </c>
      <c r="H8" s="161">
        <v>16340791.4</v>
      </c>
      <c r="I8" s="161">
        <f t="shared" si="0"/>
        <v>60795726</v>
      </c>
      <c r="J8" s="162" t="s">
        <v>12</v>
      </c>
      <c r="K8" s="159" t="s">
        <v>10</v>
      </c>
      <c r="L8" s="36"/>
      <c r="M8" s="36"/>
      <c r="N8" s="203"/>
      <c r="O8" s="203"/>
      <c r="P8" s="17"/>
    </row>
    <row r="9" spans="1:16" ht="34.5" customHeight="1">
      <c r="A9" s="226"/>
      <c r="C9" s="159" t="s">
        <v>13</v>
      </c>
      <c r="D9" s="160" t="s">
        <v>14</v>
      </c>
      <c r="E9" s="161">
        <v>57640.8</v>
      </c>
      <c r="F9" s="161">
        <v>62348.8</v>
      </c>
      <c r="G9" s="161">
        <v>65243.9</v>
      </c>
      <c r="H9" s="161">
        <v>82069.6</v>
      </c>
      <c r="I9" s="161">
        <f t="shared" si="0"/>
        <v>267303.1</v>
      </c>
      <c r="J9" s="162" t="s">
        <v>15</v>
      </c>
      <c r="K9" s="159" t="s">
        <v>13</v>
      </c>
      <c r="L9" s="36"/>
      <c r="M9" s="36"/>
      <c r="N9" s="203"/>
      <c r="O9" s="203"/>
      <c r="P9" s="17"/>
    </row>
    <row r="10" spans="1:16" ht="34.5" customHeight="1">
      <c r="A10" s="66"/>
      <c r="C10" s="159">
        <v>3</v>
      </c>
      <c r="D10" s="160" t="s">
        <v>16</v>
      </c>
      <c r="E10" s="161">
        <v>1077464.8</v>
      </c>
      <c r="F10" s="161">
        <v>1040493</v>
      </c>
      <c r="G10" s="161">
        <v>1970070.4</v>
      </c>
      <c r="H10" s="161">
        <v>1900422.5</v>
      </c>
      <c r="I10" s="161">
        <f t="shared" si="0"/>
        <v>5988450.7</v>
      </c>
      <c r="J10" s="162" t="s">
        <v>17</v>
      </c>
      <c r="K10" s="159">
        <v>3</v>
      </c>
      <c r="L10" s="36"/>
      <c r="M10" s="36"/>
      <c r="N10" s="203"/>
      <c r="O10" s="203"/>
      <c r="P10" s="17"/>
    </row>
    <row r="11" spans="1:16" ht="34.5" customHeight="1">
      <c r="A11" s="66"/>
      <c r="C11" s="159">
        <v>4</v>
      </c>
      <c r="D11" s="160" t="s">
        <v>18</v>
      </c>
      <c r="E11" s="161">
        <v>1782378.8</v>
      </c>
      <c r="F11" s="161">
        <v>1998046.6</v>
      </c>
      <c r="G11" s="161">
        <v>2417636.4</v>
      </c>
      <c r="H11" s="161">
        <v>1581134.2</v>
      </c>
      <c r="I11" s="161">
        <f t="shared" si="0"/>
        <v>7779195.999999999</v>
      </c>
      <c r="J11" s="162" t="s">
        <v>19</v>
      </c>
      <c r="K11" s="159">
        <v>4</v>
      </c>
      <c r="L11" s="36"/>
      <c r="M11" s="36"/>
      <c r="N11" s="203"/>
      <c r="O11" s="203"/>
      <c r="P11" s="17"/>
    </row>
    <row r="12" spans="1:17" ht="34.5" customHeight="1">
      <c r="A12" s="66"/>
      <c r="C12" s="159">
        <v>5</v>
      </c>
      <c r="D12" s="160" t="s">
        <v>20</v>
      </c>
      <c r="E12" s="161">
        <v>1477969.8</v>
      </c>
      <c r="F12" s="161">
        <v>1598686.7</v>
      </c>
      <c r="G12" s="161">
        <v>1672919.9</v>
      </c>
      <c r="H12" s="161">
        <v>2104348.6</v>
      </c>
      <c r="I12" s="161">
        <f t="shared" si="0"/>
        <v>6853925</v>
      </c>
      <c r="J12" s="162" t="s">
        <v>21</v>
      </c>
      <c r="K12" s="159">
        <v>5</v>
      </c>
      <c r="L12" s="36"/>
      <c r="M12" s="36"/>
      <c r="N12" s="203"/>
      <c r="O12" s="203"/>
      <c r="P12" s="17"/>
      <c r="Q12" s="203"/>
    </row>
    <row r="13" spans="1:16" ht="34.5" customHeight="1">
      <c r="A13" s="66"/>
      <c r="C13" s="159">
        <v>6</v>
      </c>
      <c r="D13" s="160" t="s">
        <v>85</v>
      </c>
      <c r="E13" s="161">
        <v>5256671.2</v>
      </c>
      <c r="F13" s="161">
        <v>4016339.2</v>
      </c>
      <c r="G13" s="161">
        <v>5264450.1</v>
      </c>
      <c r="H13" s="161">
        <v>5123574.5</v>
      </c>
      <c r="I13" s="161">
        <f t="shared" si="0"/>
        <v>19661035</v>
      </c>
      <c r="J13" s="163" t="s">
        <v>22</v>
      </c>
      <c r="K13" s="159">
        <v>6</v>
      </c>
      <c r="L13" s="36"/>
      <c r="M13" s="36"/>
      <c r="N13" s="203"/>
      <c r="O13" s="203"/>
      <c r="P13" s="203"/>
    </row>
    <row r="14" spans="1:16" ht="39" customHeight="1">
      <c r="A14" s="66"/>
      <c r="C14" s="159">
        <v>7</v>
      </c>
      <c r="D14" s="164" t="s">
        <v>23</v>
      </c>
      <c r="E14" s="161">
        <v>4558958.6</v>
      </c>
      <c r="F14" s="161">
        <v>4498932.3</v>
      </c>
      <c r="G14" s="161">
        <v>4989038.5</v>
      </c>
      <c r="H14" s="161">
        <v>5105276.8</v>
      </c>
      <c r="I14" s="161">
        <f t="shared" si="0"/>
        <v>19152206.200000003</v>
      </c>
      <c r="J14" s="163" t="s">
        <v>24</v>
      </c>
      <c r="K14" s="159">
        <v>7</v>
      </c>
      <c r="L14" s="36"/>
      <c r="M14" s="36"/>
      <c r="N14" s="203"/>
      <c r="O14" s="203"/>
      <c r="P14" s="203"/>
    </row>
    <row r="15" spans="1:16" ht="36.75" customHeight="1">
      <c r="A15" s="66"/>
      <c r="C15" s="159">
        <v>8</v>
      </c>
      <c r="D15" s="164" t="s">
        <v>25</v>
      </c>
      <c r="E15" s="161">
        <v>4507792.4</v>
      </c>
      <c r="F15" s="161">
        <v>4252876</v>
      </c>
      <c r="G15" s="161">
        <v>4968991.399999999</v>
      </c>
      <c r="H15" s="161">
        <v>4962974.5</v>
      </c>
      <c r="I15" s="161">
        <f t="shared" si="0"/>
        <v>18692634.299999997</v>
      </c>
      <c r="J15" s="163" t="s">
        <v>26</v>
      </c>
      <c r="K15" s="159">
        <v>8</v>
      </c>
      <c r="L15" s="36"/>
      <c r="M15" s="36"/>
      <c r="N15" s="203"/>
      <c r="O15" s="203"/>
      <c r="P15" s="203"/>
    </row>
    <row r="16" spans="1:16" ht="34.5" customHeight="1">
      <c r="A16" s="66"/>
      <c r="C16" s="159" t="s">
        <v>27</v>
      </c>
      <c r="D16" s="160" t="s">
        <v>28</v>
      </c>
      <c r="E16" s="161">
        <v>1038743.4</v>
      </c>
      <c r="F16" s="161">
        <v>793647.9</v>
      </c>
      <c r="G16" s="161">
        <v>1040280.6</v>
      </c>
      <c r="H16" s="161">
        <v>1012442.9</v>
      </c>
      <c r="I16" s="161">
        <f t="shared" si="0"/>
        <v>3885114.8</v>
      </c>
      <c r="J16" s="162" t="s">
        <v>29</v>
      </c>
      <c r="K16" s="159" t="s">
        <v>27</v>
      </c>
      <c r="L16" s="36"/>
      <c r="M16" s="36"/>
      <c r="N16" s="203"/>
      <c r="O16" s="203"/>
      <c r="P16" s="203"/>
    </row>
    <row r="17" spans="1:16" ht="34.5" customHeight="1">
      <c r="A17" s="66"/>
      <c r="C17" s="159" t="s">
        <v>30</v>
      </c>
      <c r="D17" s="160" t="s">
        <v>31</v>
      </c>
      <c r="E17" s="161">
        <v>3469049</v>
      </c>
      <c r="F17" s="161">
        <v>3459228.1</v>
      </c>
      <c r="G17" s="161">
        <v>3928710.8</v>
      </c>
      <c r="H17" s="161">
        <v>3950531.6</v>
      </c>
      <c r="I17" s="161">
        <f t="shared" si="0"/>
        <v>14807519.5</v>
      </c>
      <c r="J17" s="162" t="s">
        <v>32</v>
      </c>
      <c r="K17" s="159" t="s">
        <v>30</v>
      </c>
      <c r="L17" s="36"/>
      <c r="M17" s="36"/>
      <c r="N17" s="203"/>
      <c r="O17" s="203"/>
      <c r="P17" s="203"/>
    </row>
    <row r="18" spans="1:16" ht="34.5" customHeight="1">
      <c r="A18" s="66"/>
      <c r="C18" s="159">
        <v>9</v>
      </c>
      <c r="D18" s="164" t="s">
        <v>177</v>
      </c>
      <c r="E18" s="161">
        <v>12680807.6</v>
      </c>
      <c r="F18" s="161">
        <v>10734552.600000001</v>
      </c>
      <c r="G18" s="161">
        <v>14336741.399999999</v>
      </c>
      <c r="H18" s="161">
        <v>12590562.1</v>
      </c>
      <c r="I18" s="161">
        <f t="shared" si="0"/>
        <v>50342663.7</v>
      </c>
      <c r="J18" s="163" t="s">
        <v>33</v>
      </c>
      <c r="K18" s="159">
        <v>9</v>
      </c>
      <c r="L18" s="36"/>
      <c r="M18" s="36"/>
      <c r="N18" s="203"/>
      <c r="O18" s="203"/>
      <c r="P18" s="203"/>
    </row>
    <row r="19" spans="1:16" ht="34.5" customHeight="1">
      <c r="A19" s="66"/>
      <c r="C19" s="159" t="s">
        <v>34</v>
      </c>
      <c r="D19" s="160" t="s">
        <v>35</v>
      </c>
      <c r="E19" s="161">
        <v>10869177.4</v>
      </c>
      <c r="F19" s="161">
        <v>9120354.8</v>
      </c>
      <c r="G19" s="161">
        <v>12218603.1</v>
      </c>
      <c r="H19" s="161">
        <v>10413379.1</v>
      </c>
      <c r="I19" s="161">
        <f t="shared" si="0"/>
        <v>42621514.4</v>
      </c>
      <c r="J19" s="162" t="s">
        <v>36</v>
      </c>
      <c r="K19" s="159" t="s">
        <v>34</v>
      </c>
      <c r="L19" s="36"/>
      <c r="M19" s="36"/>
      <c r="N19" s="203"/>
      <c r="O19" s="203"/>
      <c r="P19" s="203"/>
    </row>
    <row r="20" spans="1:16" ht="34.5" customHeight="1" thickBot="1">
      <c r="A20" s="66"/>
      <c r="C20" s="159" t="s">
        <v>37</v>
      </c>
      <c r="D20" s="160" t="s">
        <v>38</v>
      </c>
      <c r="E20" s="171">
        <v>1811630.2</v>
      </c>
      <c r="F20" s="171">
        <v>1614197.8</v>
      </c>
      <c r="G20" s="171">
        <v>2118138.3</v>
      </c>
      <c r="H20" s="171">
        <v>2177183</v>
      </c>
      <c r="I20" s="171">
        <f>H20+G20+F20+E20</f>
        <v>7721149.3</v>
      </c>
      <c r="J20" s="162" t="s">
        <v>39</v>
      </c>
      <c r="K20" s="159" t="s">
        <v>37</v>
      </c>
      <c r="L20" s="36"/>
      <c r="M20" s="36"/>
      <c r="N20" s="203"/>
      <c r="O20" s="203"/>
      <c r="P20" s="203"/>
    </row>
    <row r="21" spans="1:16" ht="34.5" customHeight="1">
      <c r="A21" s="66"/>
      <c r="C21" s="271" t="s">
        <v>40</v>
      </c>
      <c r="D21" s="271"/>
      <c r="E21" s="165">
        <v>53806962.900000006</v>
      </c>
      <c r="F21" s="165">
        <v>41111000.900000006</v>
      </c>
      <c r="G21" s="165">
        <v>53886586.49999999</v>
      </c>
      <c r="H21" s="165">
        <v>52444593.2</v>
      </c>
      <c r="I21" s="165">
        <f t="shared" si="0"/>
        <v>201249143.5</v>
      </c>
      <c r="J21" s="271" t="s">
        <v>41</v>
      </c>
      <c r="K21" s="271"/>
      <c r="L21" s="203"/>
      <c r="M21" s="36"/>
      <c r="N21" s="203"/>
      <c r="O21" s="203"/>
      <c r="P21" s="203"/>
    </row>
    <row r="22" spans="1:14" ht="34.5" customHeight="1">
      <c r="A22" s="66"/>
      <c r="C22" s="272" t="s">
        <v>42</v>
      </c>
      <c r="D22" s="272"/>
      <c r="E22" s="172">
        <v>661679.6</v>
      </c>
      <c r="F22" s="172">
        <v>505553.7</v>
      </c>
      <c r="G22" s="172">
        <v>662658.7</v>
      </c>
      <c r="H22" s="172">
        <v>644926.1</v>
      </c>
      <c r="I22" s="172">
        <f t="shared" si="0"/>
        <v>2474818.0999999996</v>
      </c>
      <c r="J22" s="272" t="s">
        <v>43</v>
      </c>
      <c r="K22" s="272"/>
      <c r="L22" s="17"/>
      <c r="M22" s="17"/>
      <c r="N22" s="17"/>
    </row>
    <row r="23" spans="1:14" ht="34.5" customHeight="1">
      <c r="A23" s="68">
        <v>9</v>
      </c>
      <c r="C23" s="272" t="s">
        <v>44</v>
      </c>
      <c r="D23" s="272"/>
      <c r="E23" s="172">
        <v>53145283.300000004</v>
      </c>
      <c r="F23" s="172">
        <v>40605447.2</v>
      </c>
      <c r="G23" s="172">
        <v>53223927.79999999</v>
      </c>
      <c r="H23" s="172">
        <v>51799667.1</v>
      </c>
      <c r="I23" s="172">
        <f t="shared" si="0"/>
        <v>198774325.4</v>
      </c>
      <c r="J23" s="272" t="s">
        <v>45</v>
      </c>
      <c r="K23" s="272"/>
      <c r="L23" s="17"/>
      <c r="M23" s="17"/>
      <c r="N23" s="17"/>
    </row>
    <row r="24" spans="1:10" ht="34.5" customHeight="1">
      <c r="A24" s="66"/>
      <c r="E24" s="17"/>
      <c r="F24" s="17"/>
      <c r="G24" s="17"/>
      <c r="H24" s="17"/>
      <c r="I24" s="17"/>
      <c r="J24" s="36"/>
    </row>
    <row r="25" spans="5:10" ht="34.5" customHeight="1">
      <c r="E25" s="17"/>
      <c r="F25" s="17"/>
      <c r="G25" s="17"/>
      <c r="H25" s="17"/>
      <c r="I25" s="17"/>
      <c r="J25" s="36"/>
    </row>
    <row r="26" spans="4:10" ht="34.5" customHeight="1">
      <c r="D26" s="17"/>
      <c r="E26" s="36"/>
      <c r="F26" s="36"/>
      <c r="G26" s="36"/>
      <c r="H26" s="36"/>
      <c r="I26" s="36"/>
      <c r="J26" s="36"/>
    </row>
    <row r="27" spans="5:10" ht="34.5" customHeight="1">
      <c r="E27" s="36"/>
      <c r="F27" s="36"/>
      <c r="G27" s="36"/>
      <c r="H27" s="36"/>
      <c r="I27" s="36"/>
      <c r="J27" s="36"/>
    </row>
    <row r="28" spans="5:10" ht="34.5" customHeight="1">
      <c r="E28" s="36"/>
      <c r="F28" s="36"/>
      <c r="G28" s="36"/>
      <c r="H28" s="36"/>
      <c r="I28" s="36"/>
      <c r="J28" s="36"/>
    </row>
    <row r="29" spans="5:10" ht="34.5" customHeight="1">
      <c r="E29" s="36"/>
      <c r="F29" s="36"/>
      <c r="G29" s="36"/>
      <c r="H29" s="36"/>
      <c r="I29" s="36"/>
      <c r="J29" s="36"/>
    </row>
    <row r="30" spans="5:9" ht="34.5" customHeight="1">
      <c r="E30" s="36"/>
      <c r="F30" s="36"/>
      <c r="G30" s="36"/>
      <c r="H30" s="36"/>
      <c r="I30" s="36"/>
    </row>
    <row r="32" spans="5:9" ht="34.5" customHeight="1">
      <c r="E32" s="17"/>
      <c r="F32" s="17"/>
      <c r="G32" s="17"/>
      <c r="H32" s="17"/>
      <c r="I32" s="17"/>
    </row>
  </sheetData>
  <sheetProtection/>
  <mergeCells count="15">
    <mergeCell ref="D4:D5"/>
    <mergeCell ref="J4:J5"/>
    <mergeCell ref="K4:K5"/>
    <mergeCell ref="C3:D3"/>
    <mergeCell ref="J3:K3"/>
    <mergeCell ref="A1:A9"/>
    <mergeCell ref="C1:K1"/>
    <mergeCell ref="C2:K2"/>
    <mergeCell ref="C4:C5"/>
    <mergeCell ref="C21:D21"/>
    <mergeCell ref="J21:K21"/>
    <mergeCell ref="C22:D22"/>
    <mergeCell ref="J22:K22"/>
    <mergeCell ref="C23:D23"/>
    <mergeCell ref="J23:K23"/>
  </mergeCells>
  <printOptions horizontalCentered="1"/>
  <pageMargins left="0.26" right="0.2" top="0.2" bottom="0.2" header="0.2" footer="0.196850393700787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2"/>
  <sheetViews>
    <sheetView rightToLeft="1" view="pageBreakPreview" zoomScale="50" zoomScaleSheetLayoutView="50" zoomScalePageLayoutView="0" workbookViewId="0" topLeftCell="A10">
      <selection activeCell="I17" sqref="I17"/>
    </sheetView>
  </sheetViews>
  <sheetFormatPr defaultColWidth="14.421875" defaultRowHeight="38.25" customHeight="1"/>
  <cols>
    <col min="1" max="1" width="6.28125" style="1" customWidth="1"/>
    <col min="2" max="2" width="0.85546875" style="1" customWidth="1"/>
    <col min="3" max="3" width="8.57421875" style="1" customWidth="1"/>
    <col min="4" max="4" width="30.28125" style="1" customWidth="1"/>
    <col min="5" max="5" width="19.140625" style="1" customWidth="1"/>
    <col min="6" max="6" width="21.140625" style="1" customWidth="1"/>
    <col min="7" max="7" width="18.140625" style="1" customWidth="1"/>
    <col min="8" max="8" width="18.8515625" style="1" customWidth="1"/>
    <col min="9" max="9" width="21.00390625" style="1" customWidth="1"/>
    <col min="10" max="10" width="43.140625" style="1" customWidth="1"/>
    <col min="11" max="11" width="12.00390625" style="1" customWidth="1"/>
    <col min="12" max="14" width="18.140625" style="1" bestFit="1" customWidth="1"/>
    <col min="15" max="16" width="18.00390625" style="1" bestFit="1" customWidth="1"/>
    <col min="17" max="16384" width="14.421875" style="1" customWidth="1"/>
  </cols>
  <sheetData>
    <row r="1" spans="1:11" ht="38.25" customHeight="1">
      <c r="A1" s="283" t="s">
        <v>120</v>
      </c>
      <c r="C1" s="279" t="s">
        <v>179</v>
      </c>
      <c r="D1" s="279"/>
      <c r="E1" s="279"/>
      <c r="F1" s="279"/>
      <c r="G1" s="279"/>
      <c r="H1" s="279"/>
      <c r="I1" s="279"/>
      <c r="J1" s="279"/>
      <c r="K1" s="279"/>
    </row>
    <row r="2" spans="1:11" ht="38.25" customHeight="1">
      <c r="A2" s="283"/>
      <c r="C2" s="280" t="s">
        <v>178</v>
      </c>
      <c r="D2" s="280"/>
      <c r="E2" s="280"/>
      <c r="F2" s="280"/>
      <c r="G2" s="280"/>
      <c r="H2" s="280"/>
      <c r="I2" s="280"/>
      <c r="J2" s="280"/>
      <c r="K2" s="280"/>
    </row>
    <row r="3" spans="1:11" ht="38.25" customHeight="1" thickBot="1">
      <c r="A3" s="283"/>
      <c r="C3" s="277" t="s">
        <v>103</v>
      </c>
      <c r="D3" s="277"/>
      <c r="E3" s="50"/>
      <c r="F3" s="50"/>
      <c r="G3" s="50"/>
      <c r="H3" s="50"/>
      <c r="I3" s="50"/>
      <c r="J3" s="278" t="s">
        <v>102</v>
      </c>
      <c r="K3" s="278"/>
    </row>
    <row r="4" spans="1:11" ht="38.25" customHeight="1" thickBot="1" thickTop="1">
      <c r="A4" s="283"/>
      <c r="C4" s="275" t="s">
        <v>0</v>
      </c>
      <c r="D4" s="273" t="s">
        <v>113</v>
      </c>
      <c r="E4" s="153" t="s">
        <v>1</v>
      </c>
      <c r="F4" s="153" t="s">
        <v>2</v>
      </c>
      <c r="G4" s="153" t="s">
        <v>3</v>
      </c>
      <c r="H4" s="153" t="s">
        <v>46</v>
      </c>
      <c r="I4" s="153" t="s">
        <v>47</v>
      </c>
      <c r="J4" s="275" t="s">
        <v>4</v>
      </c>
      <c r="K4" s="275" t="s">
        <v>5</v>
      </c>
    </row>
    <row r="5" spans="1:11" ht="38.25" customHeight="1" thickBot="1" thickTop="1">
      <c r="A5" s="283"/>
      <c r="C5" s="281"/>
      <c r="D5" s="274"/>
      <c r="E5" s="154" t="s">
        <v>48</v>
      </c>
      <c r="F5" s="154" t="s">
        <v>49</v>
      </c>
      <c r="G5" s="154" t="s">
        <v>50</v>
      </c>
      <c r="H5" s="154" t="s">
        <v>52</v>
      </c>
      <c r="I5" s="154" t="s">
        <v>51</v>
      </c>
      <c r="J5" s="276"/>
      <c r="K5" s="276"/>
    </row>
    <row r="6" spans="1:16" ht="38.25" customHeight="1">
      <c r="A6" s="283"/>
      <c r="C6" s="155">
        <v>1</v>
      </c>
      <c r="D6" s="156" t="s">
        <v>6</v>
      </c>
      <c r="E6" s="197">
        <v>3.45</v>
      </c>
      <c r="F6" s="197">
        <v>9.94</v>
      </c>
      <c r="G6" s="197">
        <v>5.79</v>
      </c>
      <c r="H6" s="197">
        <v>5.06</v>
      </c>
      <c r="I6" s="197">
        <v>5.82</v>
      </c>
      <c r="J6" s="157" t="s">
        <v>7</v>
      </c>
      <c r="K6" s="158">
        <v>1</v>
      </c>
      <c r="L6" s="203"/>
      <c r="M6" s="203"/>
      <c r="N6" s="36"/>
      <c r="O6" s="203"/>
      <c r="P6" s="17"/>
    </row>
    <row r="7" spans="1:16" ht="38.25" customHeight="1">
      <c r="A7" s="283"/>
      <c r="C7" s="159">
        <v>2</v>
      </c>
      <c r="D7" s="160" t="s">
        <v>8</v>
      </c>
      <c r="E7" s="198">
        <f>E8+E9</f>
        <v>38.3</v>
      </c>
      <c r="F7" s="198">
        <f>F8+F9</f>
        <v>21.61</v>
      </c>
      <c r="G7" s="198">
        <f>G8+G9</f>
        <v>28.11</v>
      </c>
      <c r="H7" s="198">
        <f>H8+H9</f>
        <v>31.32</v>
      </c>
      <c r="I7" s="198">
        <f>I8+I9</f>
        <v>30.34</v>
      </c>
      <c r="J7" s="162" t="s">
        <v>9</v>
      </c>
      <c r="K7" s="159">
        <v>2</v>
      </c>
      <c r="L7" s="203"/>
      <c r="M7" s="203"/>
      <c r="N7" s="36"/>
      <c r="O7" s="203"/>
      <c r="P7" s="17"/>
    </row>
    <row r="8" spans="1:16" ht="38.25" customHeight="1">
      <c r="A8" s="283"/>
      <c r="C8" s="159" t="s">
        <v>10</v>
      </c>
      <c r="D8" s="160" t="s">
        <v>11</v>
      </c>
      <c r="E8" s="199">
        <v>38.19</v>
      </c>
      <c r="F8" s="199">
        <v>21.46</v>
      </c>
      <c r="G8" s="199">
        <v>27.99</v>
      </c>
      <c r="H8" s="199">
        <v>31.16</v>
      </c>
      <c r="I8" s="199">
        <v>30.21</v>
      </c>
      <c r="J8" s="162" t="s">
        <v>12</v>
      </c>
      <c r="K8" s="159" t="s">
        <v>10</v>
      </c>
      <c r="L8" s="203"/>
      <c r="M8" s="203"/>
      <c r="N8" s="36"/>
      <c r="O8" s="203"/>
      <c r="P8" s="17"/>
    </row>
    <row r="9" spans="1:16" ht="38.25" customHeight="1">
      <c r="A9" s="283"/>
      <c r="C9" s="159" t="s">
        <v>13</v>
      </c>
      <c r="D9" s="160" t="s">
        <v>14</v>
      </c>
      <c r="E9" s="199">
        <v>0.11</v>
      </c>
      <c r="F9" s="199">
        <v>0.15</v>
      </c>
      <c r="G9" s="199">
        <v>0.12</v>
      </c>
      <c r="H9" s="199">
        <v>0.16</v>
      </c>
      <c r="I9" s="199">
        <v>0.13</v>
      </c>
      <c r="J9" s="162" t="s">
        <v>15</v>
      </c>
      <c r="K9" s="159" t="s">
        <v>13</v>
      </c>
      <c r="L9" s="203"/>
      <c r="M9" s="203"/>
      <c r="N9" s="36"/>
      <c r="O9" s="203"/>
      <c r="P9" s="17"/>
    </row>
    <row r="10" spans="1:16" ht="38.25" customHeight="1">
      <c r="A10" s="283"/>
      <c r="C10" s="159">
        <v>3</v>
      </c>
      <c r="D10" s="160" t="s">
        <v>16</v>
      </c>
      <c r="E10" s="199">
        <v>2</v>
      </c>
      <c r="F10" s="199">
        <v>2.53</v>
      </c>
      <c r="G10" s="199">
        <v>3.66</v>
      </c>
      <c r="H10" s="199">
        <v>3.62</v>
      </c>
      <c r="I10" s="199">
        <v>2.98</v>
      </c>
      <c r="J10" s="162" t="s">
        <v>17</v>
      </c>
      <c r="K10" s="159">
        <v>3</v>
      </c>
      <c r="L10" s="203"/>
      <c r="M10" s="203"/>
      <c r="N10" s="36"/>
      <c r="O10" s="203"/>
      <c r="P10" s="17"/>
    </row>
    <row r="11" spans="1:16" ht="38.25" customHeight="1">
      <c r="A11" s="66"/>
      <c r="C11" s="159">
        <v>4</v>
      </c>
      <c r="D11" s="160" t="s">
        <v>18</v>
      </c>
      <c r="E11" s="199">
        <v>3.31</v>
      </c>
      <c r="F11" s="199">
        <v>4.86</v>
      </c>
      <c r="G11" s="199">
        <v>4.49</v>
      </c>
      <c r="H11" s="199">
        <v>3.01</v>
      </c>
      <c r="I11" s="199">
        <v>3.86</v>
      </c>
      <c r="J11" s="162" t="s">
        <v>19</v>
      </c>
      <c r="K11" s="159">
        <v>4</v>
      </c>
      <c r="L11" s="203"/>
      <c r="M11" s="203"/>
      <c r="N11" s="36"/>
      <c r="O11" s="203"/>
      <c r="P11" s="17"/>
    </row>
    <row r="12" spans="1:16" ht="38.25" customHeight="1">
      <c r="A12" s="66"/>
      <c r="C12" s="159">
        <v>5</v>
      </c>
      <c r="D12" s="160" t="s">
        <v>20</v>
      </c>
      <c r="E12" s="199">
        <v>2.75</v>
      </c>
      <c r="F12" s="199">
        <v>3.89</v>
      </c>
      <c r="G12" s="199">
        <v>3.1</v>
      </c>
      <c r="H12" s="199">
        <v>4.01</v>
      </c>
      <c r="I12" s="199">
        <v>3.4</v>
      </c>
      <c r="J12" s="162" t="s">
        <v>21</v>
      </c>
      <c r="K12" s="159">
        <v>5</v>
      </c>
      <c r="L12" s="203"/>
      <c r="M12" s="203"/>
      <c r="N12" s="36"/>
      <c r="O12" s="203"/>
      <c r="P12" s="17"/>
    </row>
    <row r="13" spans="1:16" ht="38.25" customHeight="1">
      <c r="A13" s="66"/>
      <c r="C13" s="159">
        <v>6</v>
      </c>
      <c r="D13" s="160" t="s">
        <v>85</v>
      </c>
      <c r="E13" s="199">
        <v>9.77</v>
      </c>
      <c r="F13" s="199">
        <v>9.77</v>
      </c>
      <c r="G13" s="199">
        <v>9.77</v>
      </c>
      <c r="H13" s="199">
        <v>9.77</v>
      </c>
      <c r="I13" s="199">
        <v>9.77</v>
      </c>
      <c r="J13" s="163" t="s">
        <v>22</v>
      </c>
      <c r="K13" s="159">
        <v>6</v>
      </c>
      <c r="L13" s="203"/>
      <c r="M13" s="203"/>
      <c r="N13" s="36"/>
      <c r="O13" s="203"/>
      <c r="P13" s="17"/>
    </row>
    <row r="14" spans="1:16" ht="38.25" customHeight="1">
      <c r="A14" s="66"/>
      <c r="C14" s="159">
        <v>7</v>
      </c>
      <c r="D14" s="164" t="s">
        <v>23</v>
      </c>
      <c r="E14" s="199">
        <v>8.47</v>
      </c>
      <c r="F14" s="199">
        <v>10.94</v>
      </c>
      <c r="G14" s="199">
        <v>9.26</v>
      </c>
      <c r="H14" s="199">
        <v>9.74</v>
      </c>
      <c r="I14" s="199">
        <v>9.52</v>
      </c>
      <c r="J14" s="163" t="s">
        <v>24</v>
      </c>
      <c r="K14" s="159">
        <v>7</v>
      </c>
      <c r="L14" s="203"/>
      <c r="M14" s="203"/>
      <c r="N14" s="36"/>
      <c r="O14" s="203"/>
      <c r="P14" s="17"/>
    </row>
    <row r="15" spans="1:16" ht="38.25" customHeight="1">
      <c r="A15" s="66"/>
      <c r="C15" s="159">
        <v>8</v>
      </c>
      <c r="D15" s="164" t="s">
        <v>25</v>
      </c>
      <c r="E15" s="200">
        <f>E16+E17</f>
        <v>8.38</v>
      </c>
      <c r="F15" s="200">
        <f>F16+F17</f>
        <v>10.34</v>
      </c>
      <c r="G15" s="200">
        <f>G16+G17</f>
        <v>9.22</v>
      </c>
      <c r="H15" s="200">
        <f>H16+H17</f>
        <v>9.46</v>
      </c>
      <c r="I15" s="200">
        <f>I16+I17</f>
        <v>9.290000000000001</v>
      </c>
      <c r="J15" s="163" t="s">
        <v>26</v>
      </c>
      <c r="K15" s="159">
        <v>8</v>
      </c>
      <c r="L15" s="203"/>
      <c r="M15" s="203"/>
      <c r="N15" s="36"/>
      <c r="O15" s="203"/>
      <c r="P15" s="17"/>
    </row>
    <row r="16" spans="1:16" ht="38.25" customHeight="1">
      <c r="A16" s="66"/>
      <c r="C16" s="159" t="s">
        <v>27</v>
      </c>
      <c r="D16" s="160" t="s">
        <v>28</v>
      </c>
      <c r="E16" s="200">
        <v>1.93</v>
      </c>
      <c r="F16" s="200">
        <v>1.93</v>
      </c>
      <c r="G16" s="200">
        <v>1.93</v>
      </c>
      <c r="H16" s="200">
        <v>1.93</v>
      </c>
      <c r="I16" s="200">
        <v>1.93</v>
      </c>
      <c r="J16" s="162" t="s">
        <v>29</v>
      </c>
      <c r="K16" s="159" t="s">
        <v>27</v>
      </c>
      <c r="L16" s="203"/>
      <c r="M16" s="203"/>
      <c r="N16" s="36"/>
      <c r="O16" s="203"/>
      <c r="P16" s="17"/>
    </row>
    <row r="17" spans="1:16" ht="38.25" customHeight="1">
      <c r="A17" s="66"/>
      <c r="C17" s="159" t="s">
        <v>30</v>
      </c>
      <c r="D17" s="160" t="s">
        <v>31</v>
      </c>
      <c r="E17" s="200">
        <v>6.45</v>
      </c>
      <c r="F17" s="200">
        <v>8.41</v>
      </c>
      <c r="G17" s="200">
        <v>7.29</v>
      </c>
      <c r="H17" s="200">
        <v>7.53</v>
      </c>
      <c r="I17" s="200">
        <v>7.36</v>
      </c>
      <c r="J17" s="162" t="s">
        <v>32</v>
      </c>
      <c r="K17" s="159" t="s">
        <v>30</v>
      </c>
      <c r="L17" s="203"/>
      <c r="M17" s="203"/>
      <c r="N17" s="36"/>
      <c r="O17" s="203"/>
      <c r="P17" s="17"/>
    </row>
    <row r="18" spans="1:16" ht="38.25" customHeight="1">
      <c r="A18" s="66"/>
      <c r="C18" s="159">
        <v>9</v>
      </c>
      <c r="D18" s="164" t="s">
        <v>177</v>
      </c>
      <c r="E18" s="200">
        <f>E19+E20</f>
        <v>23.57</v>
      </c>
      <c r="F18" s="200">
        <f>F19+F20</f>
        <v>26.12</v>
      </c>
      <c r="G18" s="200">
        <f>G19+G20</f>
        <v>26.6</v>
      </c>
      <c r="H18" s="200">
        <f>H19+H20</f>
        <v>24.009999999999998</v>
      </c>
      <c r="I18" s="200">
        <f>I19+I20</f>
        <v>25.02</v>
      </c>
      <c r="J18" s="163" t="s">
        <v>33</v>
      </c>
      <c r="K18" s="159">
        <v>9</v>
      </c>
      <c r="L18" s="203"/>
      <c r="M18" s="203"/>
      <c r="N18" s="36"/>
      <c r="O18" s="203"/>
      <c r="P18" s="17"/>
    </row>
    <row r="19" spans="1:16" ht="38.25" customHeight="1">
      <c r="A19" s="66"/>
      <c r="C19" s="159" t="s">
        <v>34</v>
      </c>
      <c r="D19" s="160" t="s">
        <v>35</v>
      </c>
      <c r="E19" s="200">
        <v>20.2</v>
      </c>
      <c r="F19" s="200">
        <v>22.19</v>
      </c>
      <c r="G19" s="200">
        <v>22.67</v>
      </c>
      <c r="H19" s="200">
        <v>19.86</v>
      </c>
      <c r="I19" s="200">
        <v>21.18</v>
      </c>
      <c r="J19" s="162" t="s">
        <v>36</v>
      </c>
      <c r="K19" s="159" t="s">
        <v>34</v>
      </c>
      <c r="L19" s="203"/>
      <c r="M19" s="203"/>
      <c r="N19" s="36"/>
      <c r="O19" s="203"/>
      <c r="P19" s="17"/>
    </row>
    <row r="20" spans="1:16" ht="38.25" customHeight="1">
      <c r="A20" s="66"/>
      <c r="C20" s="186" t="s">
        <v>37</v>
      </c>
      <c r="D20" s="187" t="s">
        <v>38</v>
      </c>
      <c r="E20" s="201">
        <v>3.37</v>
      </c>
      <c r="F20" s="201">
        <v>3.93</v>
      </c>
      <c r="G20" s="201">
        <v>3.93</v>
      </c>
      <c r="H20" s="201">
        <v>4.15</v>
      </c>
      <c r="I20" s="201">
        <v>3.84</v>
      </c>
      <c r="J20" s="180" t="s">
        <v>39</v>
      </c>
      <c r="K20" s="186" t="s">
        <v>37</v>
      </c>
      <c r="L20" s="203"/>
      <c r="M20" s="203"/>
      <c r="N20" s="36"/>
      <c r="O20" s="203"/>
      <c r="P20" s="17"/>
    </row>
    <row r="21" spans="1:16" ht="38.25" customHeight="1" thickBot="1">
      <c r="A21" s="67">
        <v>10</v>
      </c>
      <c r="C21" s="284" t="s">
        <v>40</v>
      </c>
      <c r="D21" s="284"/>
      <c r="E21" s="202">
        <f>E20+E19+E17+E16+E14+E13+E12+E11+E10+E9+E8+E6</f>
        <v>100</v>
      </c>
      <c r="F21" s="202">
        <f>F20+F19+F17+F16+F14+F13+F12+F11+F10+F9+F8+F6</f>
        <v>100</v>
      </c>
      <c r="G21" s="202">
        <f>G20+G19+G17+G16+G14+G13+G12+G11+G10+G9+G8+G6</f>
        <v>100</v>
      </c>
      <c r="H21" s="202">
        <f>H20+H19+H17+H16+H14+H13+H12+H11+H10+H9+H8+H6</f>
        <v>100</v>
      </c>
      <c r="I21" s="202">
        <f>I20+I19+I17+I16+I14+I13+I12+I11+I10+I9+I8+I6</f>
        <v>100</v>
      </c>
      <c r="J21" s="284" t="s">
        <v>41</v>
      </c>
      <c r="K21" s="284"/>
      <c r="L21" s="203"/>
      <c r="M21" s="36"/>
      <c r="N21" s="36"/>
      <c r="O21" s="36"/>
      <c r="P21" s="17"/>
    </row>
    <row r="22" spans="1:13" ht="38.25" customHeight="1" thickTop="1">
      <c r="A22" s="66"/>
      <c r="C22" s="282"/>
      <c r="D22" s="282"/>
      <c r="E22" s="188"/>
      <c r="F22" s="173"/>
      <c r="G22" s="188"/>
      <c r="H22" s="188"/>
      <c r="I22" s="188"/>
      <c r="J22" s="282"/>
      <c r="K22" s="282"/>
      <c r="L22" s="17"/>
      <c r="M22" s="17"/>
    </row>
    <row r="23" spans="1:13" ht="38.25" customHeight="1">
      <c r="A23" s="67"/>
      <c r="C23" s="282"/>
      <c r="D23" s="282"/>
      <c r="E23" s="166"/>
      <c r="F23" s="167"/>
      <c r="G23" s="166"/>
      <c r="H23" s="166"/>
      <c r="I23" s="166"/>
      <c r="J23" s="282"/>
      <c r="K23" s="282"/>
      <c r="L23" s="17"/>
      <c r="M23" s="17"/>
    </row>
    <row r="24" spans="1:9" ht="38.25" customHeight="1">
      <c r="A24" s="66"/>
      <c r="E24" s="17"/>
      <c r="F24" s="17"/>
      <c r="G24" s="17"/>
      <c r="H24" s="17"/>
      <c r="I24" s="17"/>
    </row>
    <row r="25" spans="5:9" ht="38.25" customHeight="1">
      <c r="E25" s="17"/>
      <c r="F25" s="17"/>
      <c r="G25" s="17"/>
      <c r="H25" s="17"/>
      <c r="I25" s="36"/>
    </row>
    <row r="26" spans="4:9" ht="38.25" customHeight="1">
      <c r="D26" s="17"/>
      <c r="I26" s="17"/>
    </row>
    <row r="27" ht="38.25" customHeight="1">
      <c r="I27" s="17"/>
    </row>
    <row r="28" spans="5:9" ht="38.25" customHeight="1">
      <c r="E28" s="17"/>
      <c r="F28" s="17"/>
      <c r="G28" s="17"/>
      <c r="H28" s="17"/>
      <c r="I28" s="17"/>
    </row>
    <row r="32" spans="5:9" ht="38.25" customHeight="1">
      <c r="E32" s="17"/>
      <c r="F32" s="17"/>
      <c r="G32" s="17"/>
      <c r="H32" s="17"/>
      <c r="I32" s="17"/>
    </row>
  </sheetData>
  <sheetProtection/>
  <mergeCells count="15">
    <mergeCell ref="D4:D5"/>
    <mergeCell ref="J4:J5"/>
    <mergeCell ref="K4:K5"/>
    <mergeCell ref="C3:D3"/>
    <mergeCell ref="J3:K3"/>
    <mergeCell ref="C23:D23"/>
    <mergeCell ref="J23:K23"/>
    <mergeCell ref="C22:D22"/>
    <mergeCell ref="J22:K22"/>
    <mergeCell ref="A1:A10"/>
    <mergeCell ref="C21:D21"/>
    <mergeCell ref="J21:K21"/>
    <mergeCell ref="C1:K1"/>
    <mergeCell ref="C2:K2"/>
    <mergeCell ref="C4:C5"/>
  </mergeCells>
  <printOptions horizontalCentered="1"/>
  <pageMargins left="0.27" right="0.2" top="0.3" bottom="0.2" header="0.2" footer="0.2"/>
  <pageSetup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P33"/>
  <sheetViews>
    <sheetView rightToLeft="1" view="pageBreakPreview" zoomScale="60" workbookViewId="0" topLeftCell="C13">
      <selection activeCell="I17" sqref="I17"/>
    </sheetView>
  </sheetViews>
  <sheetFormatPr defaultColWidth="18.140625" defaultRowHeight="42.75" customHeight="1"/>
  <cols>
    <col min="1" max="1" width="8.28125" style="66" customWidth="1"/>
    <col min="2" max="2" width="3.28125" style="1" customWidth="1"/>
    <col min="3" max="3" width="8.7109375" style="1" customWidth="1"/>
    <col min="4" max="4" width="33.8515625" style="1" customWidth="1"/>
    <col min="5" max="5" width="28.7109375" style="1" customWidth="1"/>
    <col min="6" max="6" width="25.57421875" style="1" customWidth="1"/>
    <col min="7" max="7" width="24.140625" style="1" customWidth="1"/>
    <col min="8" max="8" width="28.28125" style="1" customWidth="1"/>
    <col min="9" max="9" width="26.421875" style="1" customWidth="1"/>
    <col min="10" max="10" width="46.421875" style="1" customWidth="1"/>
    <col min="11" max="11" width="10.7109375" style="1" customWidth="1"/>
    <col min="12" max="12" width="18.140625" style="1" customWidth="1"/>
    <col min="13" max="13" width="22.57421875" style="1" bestFit="1" customWidth="1"/>
    <col min="14" max="14" width="23.7109375" style="1" bestFit="1" customWidth="1"/>
    <col min="15" max="16384" width="18.140625" style="1" customWidth="1"/>
  </cols>
  <sheetData>
    <row r="3" spans="1:11" ht="42.75" customHeight="1">
      <c r="A3" s="226" t="s">
        <v>120</v>
      </c>
      <c r="C3" s="285" t="s">
        <v>180</v>
      </c>
      <c r="D3" s="285"/>
      <c r="E3" s="285"/>
      <c r="F3" s="285"/>
      <c r="G3" s="285"/>
      <c r="H3" s="285"/>
      <c r="I3" s="285"/>
      <c r="J3" s="285"/>
      <c r="K3" s="285"/>
    </row>
    <row r="4" spans="1:11" ht="42.75" customHeight="1">
      <c r="A4" s="226"/>
      <c r="C4" s="285" t="s">
        <v>181</v>
      </c>
      <c r="D4" s="285"/>
      <c r="E4" s="285"/>
      <c r="F4" s="285"/>
      <c r="G4" s="285"/>
      <c r="H4" s="285"/>
      <c r="I4" s="285"/>
      <c r="J4" s="285"/>
      <c r="K4" s="285"/>
    </row>
    <row r="5" spans="1:11" ht="42.75" customHeight="1" thickBot="1">
      <c r="A5" s="226"/>
      <c r="C5" s="286" t="s">
        <v>104</v>
      </c>
      <c r="D5" s="286"/>
      <c r="E5" s="51"/>
      <c r="F5" s="51"/>
      <c r="G5" s="51"/>
      <c r="H5" s="51"/>
      <c r="I5" s="51"/>
      <c r="J5" s="287" t="s">
        <v>105</v>
      </c>
      <c r="K5" s="287"/>
    </row>
    <row r="6" spans="1:11" ht="42.75" customHeight="1" thickBot="1" thickTop="1">
      <c r="A6" s="226"/>
      <c r="C6" s="275" t="s">
        <v>0</v>
      </c>
      <c r="D6" s="273" t="s">
        <v>113</v>
      </c>
      <c r="E6" s="153" t="s">
        <v>1</v>
      </c>
      <c r="F6" s="153" t="s">
        <v>2</v>
      </c>
      <c r="G6" s="153" t="s">
        <v>3</v>
      </c>
      <c r="H6" s="153" t="s">
        <v>46</v>
      </c>
      <c r="I6" s="153" t="s">
        <v>47</v>
      </c>
      <c r="J6" s="275" t="s">
        <v>4</v>
      </c>
      <c r="K6" s="275" t="s">
        <v>5</v>
      </c>
    </row>
    <row r="7" spans="1:11" ht="42.75" customHeight="1" thickBot="1" thickTop="1">
      <c r="A7" s="226"/>
      <c r="C7" s="281"/>
      <c r="D7" s="274"/>
      <c r="E7" s="154" t="s">
        <v>48</v>
      </c>
      <c r="F7" s="154" t="s">
        <v>49</v>
      </c>
      <c r="G7" s="154" t="s">
        <v>50</v>
      </c>
      <c r="H7" s="154" t="s">
        <v>52</v>
      </c>
      <c r="I7" s="154" t="s">
        <v>51</v>
      </c>
      <c r="J7" s="281"/>
      <c r="K7" s="281"/>
    </row>
    <row r="8" spans="1:16" ht="42.75" customHeight="1">
      <c r="A8" s="226"/>
      <c r="C8" s="158">
        <v>1</v>
      </c>
      <c r="D8" s="168" t="s">
        <v>6</v>
      </c>
      <c r="E8" s="169">
        <v>1299671.9</v>
      </c>
      <c r="F8" s="169">
        <v>2843032.3</v>
      </c>
      <c r="G8" s="169">
        <v>2193196.3</v>
      </c>
      <c r="H8" s="169">
        <v>1787048.9</v>
      </c>
      <c r="I8" s="169">
        <f>H8+G8+F8+E8</f>
        <v>8122949.4</v>
      </c>
      <c r="J8" s="157" t="s">
        <v>7</v>
      </c>
      <c r="K8" s="155">
        <v>1</v>
      </c>
      <c r="L8" s="216"/>
      <c r="M8" s="212"/>
      <c r="N8" s="203"/>
      <c r="O8" s="203"/>
      <c r="P8" s="203"/>
    </row>
    <row r="9" spans="1:16" ht="42.75" customHeight="1">
      <c r="A9" s="226"/>
      <c r="C9" s="159">
        <v>2</v>
      </c>
      <c r="D9" s="160" t="s">
        <v>8</v>
      </c>
      <c r="E9" s="161">
        <v>32492230</v>
      </c>
      <c r="F9" s="161">
        <v>29606431.5</v>
      </c>
      <c r="G9" s="161">
        <v>26532310.9</v>
      </c>
      <c r="H9" s="161">
        <v>27786606.3</v>
      </c>
      <c r="I9" s="161">
        <f aca="true" t="shared" si="0" ref="I9:I25">H9+G9+F9+E9</f>
        <v>116417578.7</v>
      </c>
      <c r="J9" s="162" t="s">
        <v>9</v>
      </c>
      <c r="K9" s="159">
        <v>2</v>
      </c>
      <c r="L9" s="216"/>
      <c r="M9" s="212"/>
      <c r="N9" s="203"/>
      <c r="O9" s="203"/>
      <c r="P9" s="203"/>
    </row>
    <row r="10" spans="1:16" ht="42.75" customHeight="1">
      <c r="A10" s="226"/>
      <c r="C10" s="159" t="s">
        <v>10</v>
      </c>
      <c r="D10" s="160" t="s">
        <v>11</v>
      </c>
      <c r="E10" s="161">
        <v>32457017.7</v>
      </c>
      <c r="F10" s="161">
        <v>29568343.1</v>
      </c>
      <c r="G10" s="161">
        <v>26493235.4</v>
      </c>
      <c r="H10" s="161">
        <v>27738417.5</v>
      </c>
      <c r="I10" s="161">
        <f t="shared" si="0"/>
        <v>116257013.7</v>
      </c>
      <c r="J10" s="162" t="s">
        <v>12</v>
      </c>
      <c r="K10" s="159" t="s">
        <v>10</v>
      </c>
      <c r="L10" s="216"/>
      <c r="M10" s="212"/>
      <c r="N10" s="203"/>
      <c r="O10" s="203"/>
      <c r="P10" s="203"/>
    </row>
    <row r="11" spans="1:16" ht="42.75" customHeight="1">
      <c r="A11" s="226"/>
      <c r="C11" s="159" t="s">
        <v>13</v>
      </c>
      <c r="D11" s="160" t="s">
        <v>14</v>
      </c>
      <c r="E11" s="161">
        <v>35212.3</v>
      </c>
      <c r="F11" s="161">
        <v>38088.4</v>
      </c>
      <c r="G11" s="161">
        <v>39075.5</v>
      </c>
      <c r="H11" s="161">
        <v>48188.8</v>
      </c>
      <c r="I11" s="161">
        <f t="shared" si="0"/>
        <v>160565</v>
      </c>
      <c r="J11" s="162" t="s">
        <v>15</v>
      </c>
      <c r="K11" s="159" t="s">
        <v>13</v>
      </c>
      <c r="L11" s="36"/>
      <c r="M11" s="212"/>
      <c r="N11" s="203"/>
      <c r="O11" s="203"/>
      <c r="P11" s="203"/>
    </row>
    <row r="12" spans="3:16" ht="42.75" customHeight="1">
      <c r="C12" s="159">
        <v>3</v>
      </c>
      <c r="D12" s="160" t="s">
        <v>16</v>
      </c>
      <c r="E12" s="161">
        <v>420196.9</v>
      </c>
      <c r="F12" s="161">
        <v>404968.5</v>
      </c>
      <c r="G12" s="161">
        <v>765237.2</v>
      </c>
      <c r="H12" s="161">
        <v>736710.4</v>
      </c>
      <c r="I12" s="161">
        <f t="shared" si="0"/>
        <v>2327113</v>
      </c>
      <c r="J12" s="162" t="s">
        <v>17</v>
      </c>
      <c r="K12" s="159">
        <v>3</v>
      </c>
      <c r="L12" s="216"/>
      <c r="M12" s="212"/>
      <c r="N12" s="203"/>
      <c r="O12" s="203"/>
      <c r="P12" s="203"/>
    </row>
    <row r="13" spans="3:16" ht="42.75" customHeight="1">
      <c r="C13" s="159">
        <v>4</v>
      </c>
      <c r="D13" s="160" t="s">
        <v>18</v>
      </c>
      <c r="E13" s="161">
        <v>498378</v>
      </c>
      <c r="F13" s="161">
        <v>717178.1</v>
      </c>
      <c r="G13" s="161">
        <v>742967</v>
      </c>
      <c r="H13" s="161">
        <v>526414.7</v>
      </c>
      <c r="I13" s="161">
        <f t="shared" si="0"/>
        <v>2484937.8</v>
      </c>
      <c r="J13" s="162" t="s">
        <v>19</v>
      </c>
      <c r="K13" s="159">
        <v>4</v>
      </c>
      <c r="L13" s="216"/>
      <c r="M13" s="212"/>
      <c r="N13" s="203"/>
      <c r="O13" s="203"/>
      <c r="P13" s="203"/>
    </row>
    <row r="14" spans="3:16" ht="42.75" customHeight="1">
      <c r="C14" s="159">
        <v>5</v>
      </c>
      <c r="D14" s="160" t="s">
        <v>20</v>
      </c>
      <c r="E14" s="161">
        <v>936520.5</v>
      </c>
      <c r="F14" s="161">
        <v>1013109.5</v>
      </c>
      <c r="G14" s="161">
        <v>1009668.6</v>
      </c>
      <c r="H14" s="161">
        <v>1245148.7</v>
      </c>
      <c r="I14" s="161">
        <f t="shared" si="0"/>
        <v>4204447.3</v>
      </c>
      <c r="J14" s="162" t="s">
        <v>21</v>
      </c>
      <c r="K14" s="159">
        <v>5</v>
      </c>
      <c r="L14" s="216"/>
      <c r="M14" s="212"/>
      <c r="N14" s="203"/>
      <c r="O14" s="203"/>
      <c r="P14" s="203"/>
    </row>
    <row r="15" spans="3:16" ht="42.75" customHeight="1">
      <c r="C15" s="159">
        <v>6</v>
      </c>
      <c r="D15" s="160" t="s">
        <v>85</v>
      </c>
      <c r="E15" s="161">
        <v>3501481.9</v>
      </c>
      <c r="F15" s="161">
        <v>2702524.6</v>
      </c>
      <c r="G15" s="161">
        <v>3543487.3</v>
      </c>
      <c r="H15" s="161">
        <v>3397698.9</v>
      </c>
      <c r="I15" s="161">
        <f t="shared" si="0"/>
        <v>13145192.7</v>
      </c>
      <c r="J15" s="163" t="s">
        <v>22</v>
      </c>
      <c r="K15" s="159">
        <v>6</v>
      </c>
      <c r="L15" s="216"/>
      <c r="M15" s="212"/>
      <c r="N15" s="203"/>
      <c r="O15" s="203"/>
      <c r="P15" s="203"/>
    </row>
    <row r="16" spans="3:16" ht="42.75" customHeight="1">
      <c r="C16" s="159">
        <v>7</v>
      </c>
      <c r="D16" s="164" t="s">
        <v>23</v>
      </c>
      <c r="E16" s="161">
        <v>3309220.5</v>
      </c>
      <c r="F16" s="161">
        <v>3287653.5</v>
      </c>
      <c r="G16" s="161">
        <v>3696323.1</v>
      </c>
      <c r="H16" s="161">
        <v>3722651.1</v>
      </c>
      <c r="I16" s="161">
        <f t="shared" si="0"/>
        <v>14015848.2</v>
      </c>
      <c r="J16" s="163" t="s">
        <v>24</v>
      </c>
      <c r="K16" s="159">
        <v>7</v>
      </c>
      <c r="L16" s="216"/>
      <c r="M16" s="212"/>
      <c r="N16" s="203"/>
      <c r="O16" s="203"/>
      <c r="P16" s="203"/>
    </row>
    <row r="17" spans="3:16" ht="42.75" customHeight="1">
      <c r="C17" s="159">
        <v>8</v>
      </c>
      <c r="D17" s="160" t="s">
        <v>25</v>
      </c>
      <c r="E17" s="161">
        <v>2391740.8</v>
      </c>
      <c r="F17" s="161">
        <v>2300642.6</v>
      </c>
      <c r="G17" s="161">
        <v>2643201.4000000004</v>
      </c>
      <c r="H17" s="161">
        <v>2670506.2</v>
      </c>
      <c r="I17" s="161">
        <f t="shared" si="0"/>
        <v>10006091</v>
      </c>
      <c r="J17" s="163" t="s">
        <v>26</v>
      </c>
      <c r="K17" s="159">
        <v>8</v>
      </c>
      <c r="L17" s="216"/>
      <c r="M17" s="212"/>
      <c r="N17" s="203"/>
      <c r="O17" s="203"/>
      <c r="P17" s="203"/>
    </row>
    <row r="18" spans="3:16" ht="42.75" customHeight="1">
      <c r="C18" s="159" t="s">
        <v>27</v>
      </c>
      <c r="D18" s="160" t="s">
        <v>28</v>
      </c>
      <c r="E18" s="161">
        <v>526746.1</v>
      </c>
      <c r="F18" s="161">
        <v>436550</v>
      </c>
      <c r="G18" s="161">
        <v>521182.7</v>
      </c>
      <c r="H18" s="161">
        <v>534835.1</v>
      </c>
      <c r="I18" s="161">
        <f t="shared" si="0"/>
        <v>2019313.9</v>
      </c>
      <c r="J18" s="162" t="s">
        <v>29</v>
      </c>
      <c r="K18" s="159" t="s">
        <v>27</v>
      </c>
      <c r="L18" s="216"/>
      <c r="M18" s="212"/>
      <c r="N18" s="203"/>
      <c r="O18" s="203"/>
      <c r="P18" s="203"/>
    </row>
    <row r="19" spans="3:16" ht="42.75" customHeight="1">
      <c r="C19" s="170" t="s">
        <v>30</v>
      </c>
      <c r="D19" s="160" t="s">
        <v>31</v>
      </c>
      <c r="E19" s="161">
        <v>1864994.7</v>
      </c>
      <c r="F19" s="161">
        <v>1864092.6</v>
      </c>
      <c r="G19" s="161">
        <v>2122018.7</v>
      </c>
      <c r="H19" s="161">
        <v>2135671.1</v>
      </c>
      <c r="I19" s="161">
        <f t="shared" si="0"/>
        <v>7986777.100000001</v>
      </c>
      <c r="J19" s="163" t="s">
        <v>32</v>
      </c>
      <c r="K19" s="159" t="s">
        <v>30</v>
      </c>
      <c r="L19" s="216"/>
      <c r="M19" s="212"/>
      <c r="N19" s="203"/>
      <c r="O19" s="203"/>
      <c r="P19" s="203"/>
    </row>
    <row r="20" spans="3:16" ht="42.75" customHeight="1">
      <c r="C20" s="159">
        <v>9</v>
      </c>
      <c r="D20" s="164" t="s">
        <v>177</v>
      </c>
      <c r="E20" s="161">
        <v>4474359.1</v>
      </c>
      <c r="F20" s="161">
        <v>4452679.2</v>
      </c>
      <c r="G20" s="161">
        <v>4805713.1</v>
      </c>
      <c r="H20" s="161">
        <v>4941659.2</v>
      </c>
      <c r="I20" s="161">
        <f t="shared" si="0"/>
        <v>18674410.6</v>
      </c>
      <c r="J20" s="162" t="s">
        <v>33</v>
      </c>
      <c r="K20" s="159">
        <v>9</v>
      </c>
      <c r="L20" s="216"/>
      <c r="M20" s="212"/>
      <c r="N20" s="203"/>
      <c r="O20" s="203"/>
      <c r="P20" s="203"/>
    </row>
    <row r="21" spans="3:16" ht="42.75" customHeight="1">
      <c r="C21" s="159" t="s">
        <v>34</v>
      </c>
      <c r="D21" s="160" t="s">
        <v>35</v>
      </c>
      <c r="E21" s="161">
        <v>3453046.1</v>
      </c>
      <c r="F21" s="161">
        <v>3552862.6</v>
      </c>
      <c r="G21" s="161">
        <v>3634028.7</v>
      </c>
      <c r="H21" s="161">
        <v>3757075</v>
      </c>
      <c r="I21" s="161">
        <f t="shared" si="0"/>
        <v>14397012.4</v>
      </c>
      <c r="J21" s="162" t="s">
        <v>36</v>
      </c>
      <c r="K21" s="159" t="s">
        <v>34</v>
      </c>
      <c r="L21" s="216"/>
      <c r="M21" s="212"/>
      <c r="N21" s="203"/>
      <c r="O21" s="203"/>
      <c r="P21" s="203"/>
    </row>
    <row r="22" spans="3:16" ht="42.75" customHeight="1" thickBot="1">
      <c r="C22" s="159" t="s">
        <v>37</v>
      </c>
      <c r="D22" s="160" t="s">
        <v>38</v>
      </c>
      <c r="E22" s="171">
        <v>1021313</v>
      </c>
      <c r="F22" s="171">
        <v>899816.6</v>
      </c>
      <c r="G22" s="171">
        <v>1171684.4</v>
      </c>
      <c r="H22" s="171">
        <v>1184584.2</v>
      </c>
      <c r="I22" s="171">
        <f t="shared" si="0"/>
        <v>4277398.199999999</v>
      </c>
      <c r="J22" s="162" t="s">
        <v>39</v>
      </c>
      <c r="K22" s="159" t="s">
        <v>37</v>
      </c>
      <c r="L22" s="216"/>
      <c r="M22" s="212"/>
      <c r="N22" s="203"/>
      <c r="O22" s="203"/>
      <c r="P22" s="203"/>
    </row>
    <row r="23" spans="3:16" ht="42.75" customHeight="1">
      <c r="C23" s="271" t="s">
        <v>40</v>
      </c>
      <c r="D23" s="288"/>
      <c r="E23" s="165">
        <v>49323799.6</v>
      </c>
      <c r="F23" s="165">
        <v>47328219.8</v>
      </c>
      <c r="G23" s="165">
        <v>45932104.89999999</v>
      </c>
      <c r="H23" s="165">
        <v>46814444.4</v>
      </c>
      <c r="I23" s="165">
        <f t="shared" si="0"/>
        <v>189398568.69999996</v>
      </c>
      <c r="J23" s="289" t="s">
        <v>41</v>
      </c>
      <c r="K23" s="289"/>
      <c r="L23" s="203"/>
      <c r="M23" s="212"/>
      <c r="N23" s="203"/>
      <c r="O23" s="203"/>
      <c r="P23" s="203"/>
    </row>
    <row r="24" spans="3:14" ht="42.75" customHeight="1">
      <c r="C24" s="290" t="s">
        <v>42</v>
      </c>
      <c r="D24" s="291"/>
      <c r="E24" s="172">
        <v>335537.3</v>
      </c>
      <c r="F24" s="172">
        <v>278082.3</v>
      </c>
      <c r="G24" s="172">
        <v>331993.3</v>
      </c>
      <c r="H24" s="172">
        <v>340690</v>
      </c>
      <c r="I24" s="172">
        <f t="shared" si="0"/>
        <v>1286302.9000000001</v>
      </c>
      <c r="J24" s="292" t="s">
        <v>43</v>
      </c>
      <c r="K24" s="292"/>
      <c r="M24" s="210"/>
      <c r="N24" s="17"/>
    </row>
    <row r="25" spans="1:14" ht="42.75" customHeight="1" thickBot="1">
      <c r="A25" s="67">
        <v>11</v>
      </c>
      <c r="C25" s="284" t="s">
        <v>44</v>
      </c>
      <c r="D25" s="293"/>
      <c r="E25" s="172">
        <v>48988262.300000004</v>
      </c>
      <c r="F25" s="172">
        <v>47050137.5</v>
      </c>
      <c r="G25" s="172">
        <v>45600111.599999994</v>
      </c>
      <c r="H25" s="172">
        <v>46473754.4</v>
      </c>
      <c r="I25" s="172">
        <f t="shared" si="0"/>
        <v>188112265.8</v>
      </c>
      <c r="J25" s="294" t="s">
        <v>45</v>
      </c>
      <c r="K25" s="294"/>
      <c r="M25" s="210"/>
      <c r="N25" s="17"/>
    </row>
    <row r="26" spans="3:10" ht="42.75" customHeight="1" thickTop="1">
      <c r="C26" s="2"/>
      <c r="D26" s="2"/>
      <c r="E26" s="17"/>
      <c r="F26" s="17"/>
      <c r="G26" s="17"/>
      <c r="H26" s="17"/>
      <c r="I26" s="17"/>
      <c r="J26" s="2"/>
    </row>
    <row r="27" spans="4:10" ht="42.75" customHeight="1">
      <c r="D27" s="38"/>
      <c r="E27" s="17"/>
      <c r="F27" s="17"/>
      <c r="G27" s="17"/>
      <c r="H27" s="17"/>
      <c r="I27" s="36"/>
      <c r="J27" s="17"/>
    </row>
    <row r="28" spans="5:10" ht="42.75" customHeight="1">
      <c r="E28" s="17"/>
      <c r="F28" s="17"/>
      <c r="G28" s="17"/>
      <c r="H28" s="17"/>
      <c r="I28" s="17"/>
      <c r="J28" s="17"/>
    </row>
    <row r="29" spans="5:10" ht="42.75" customHeight="1">
      <c r="E29" s="17"/>
      <c r="F29" s="17"/>
      <c r="G29" s="17"/>
      <c r="H29" s="17"/>
      <c r="I29" s="17"/>
      <c r="J29" s="17"/>
    </row>
    <row r="30" spans="5:10" ht="42.75" customHeight="1">
      <c r="E30" s="17"/>
      <c r="F30" s="17"/>
      <c r="G30" s="17"/>
      <c r="H30" s="17"/>
      <c r="I30" s="17"/>
      <c r="J30" s="17"/>
    </row>
    <row r="31" spans="9:10" ht="42.75" customHeight="1">
      <c r="I31" s="17"/>
      <c r="J31" s="17"/>
    </row>
    <row r="32" spans="5:8" ht="42.75" customHeight="1">
      <c r="E32" s="17"/>
      <c r="F32" s="17"/>
      <c r="G32" s="17"/>
      <c r="H32" s="17"/>
    </row>
    <row r="33" spans="5:9" ht="42.75" customHeight="1">
      <c r="E33" s="17"/>
      <c r="F33" s="17"/>
      <c r="G33" s="17"/>
      <c r="H33" s="17"/>
      <c r="I33" s="17"/>
    </row>
  </sheetData>
  <sheetProtection/>
  <mergeCells count="15">
    <mergeCell ref="C23:D23"/>
    <mergeCell ref="J23:K23"/>
    <mergeCell ref="C24:D24"/>
    <mergeCell ref="J24:K24"/>
    <mergeCell ref="C25:D25"/>
    <mergeCell ref="J25:K25"/>
    <mergeCell ref="A3:A11"/>
    <mergeCell ref="C3:K3"/>
    <mergeCell ref="C4:K4"/>
    <mergeCell ref="C6:C7"/>
    <mergeCell ref="D6:D7"/>
    <mergeCell ref="J6:J7"/>
    <mergeCell ref="K6:K7"/>
    <mergeCell ref="C5:D5"/>
    <mergeCell ref="J5:K5"/>
  </mergeCells>
  <printOptions horizontalCentered="1"/>
  <pageMargins left="0.21" right="0.2" top="0.2" bottom="0.2" header="0.2" footer="0.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Bluestone Lodge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Haidar Khaled</cp:lastModifiedBy>
  <cp:lastPrinted>2021-04-25T05:35:09Z</cp:lastPrinted>
  <dcterms:created xsi:type="dcterms:W3CDTF">2010-03-17T08:55:23Z</dcterms:created>
  <dcterms:modified xsi:type="dcterms:W3CDTF">2021-04-28T07:40:53Z</dcterms:modified>
  <cp:category/>
  <cp:version/>
  <cp:contentType/>
  <cp:contentStatus/>
</cp:coreProperties>
</file>